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1" sheetId="1" r:id="rId1"/>
  </sheets>
  <definedNames/>
  <calcPr fullCalcOnLoad="1"/>
</workbook>
</file>

<file path=xl/sharedStrings.xml><?xml version="1.0" encoding="utf-8"?>
<sst xmlns="http://schemas.openxmlformats.org/spreadsheetml/2006/main" count="271" uniqueCount="161">
  <si>
    <t>Куточок цивільного захисту</t>
  </si>
  <si>
    <t>Комп'ютер</t>
  </si>
  <si>
    <t>Господарчі товари</t>
  </si>
  <si>
    <t>Ролети</t>
  </si>
  <si>
    <t>Побутова техніка</t>
  </si>
  <si>
    <t>Меблі різні</t>
  </si>
  <si>
    <t>Сума допомоги</t>
  </si>
  <si>
    <t>надійшло за грудень</t>
  </si>
  <si>
    <t>надійшло за листопад</t>
  </si>
  <si>
    <t>надійшло за жовтень</t>
  </si>
  <si>
    <t>надійшло за вересень</t>
  </si>
  <si>
    <t>надійшло за серпень</t>
  </si>
  <si>
    <t>надійшло за липень</t>
  </si>
  <si>
    <t>надійшло за червень</t>
  </si>
  <si>
    <t>надійшло за травень</t>
  </si>
  <si>
    <t>надійшло за квітень</t>
  </si>
  <si>
    <t>надійшло за березень</t>
  </si>
  <si>
    <t>надійшло за лютий</t>
  </si>
  <si>
    <t>надійшло за січень</t>
  </si>
  <si>
    <t>Назва товару, послуги</t>
  </si>
  <si>
    <t>дошкільному навчальному закладу №31 "Калинка"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</si>
  <si>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</si>
  <si>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залишок на 01.01.22р.</t>
  </si>
  <si>
    <t>залишок на 01.12.</t>
  </si>
  <si>
    <t>залишок на 01.11.</t>
  </si>
  <si>
    <t>залишок на 01.10.</t>
  </si>
  <si>
    <t>предмет   закупівлі</t>
  </si>
  <si>
    <t>використано грудень,   грн.</t>
  </si>
  <si>
    <t>надійшло грудень,         грн.</t>
  </si>
  <si>
    <t>використано листопад,   грн.</t>
  </si>
  <si>
    <t>надійшло листопад,                грн.</t>
  </si>
  <si>
    <t>використано жовтень,  грн.</t>
  </si>
  <si>
    <t>надійшло жовтень,         грн.</t>
  </si>
  <si>
    <t>використано вересень,   грн.</t>
  </si>
  <si>
    <t>надійшло вересень,         грн.</t>
  </si>
  <si>
    <t>залишок на 01.09.</t>
  </si>
  <si>
    <t>залишок на 01.08.</t>
  </si>
  <si>
    <t>залишок на 01.07.</t>
  </si>
  <si>
    <t>залишок на 01.06.</t>
  </si>
  <si>
    <t>використано серпень,  грн.</t>
  </si>
  <si>
    <t>надійшло серпень,         грн.</t>
  </si>
  <si>
    <t>використано липень,  грн.</t>
  </si>
  <si>
    <t>надійшло липень,                 грн.</t>
  </si>
  <si>
    <t>використано червень, грн.</t>
  </si>
  <si>
    <t>надійшло червень,          грн.</t>
  </si>
  <si>
    <t>використано травень, грн.</t>
  </si>
  <si>
    <t>надійшло травень,          грн.</t>
  </si>
  <si>
    <t>залишок на 01.05.</t>
  </si>
  <si>
    <t>залишок на 01.04.</t>
  </si>
  <si>
    <t>залишок на 01.03.</t>
  </si>
  <si>
    <t>залишок на 01.02.</t>
  </si>
  <si>
    <t>Залишок на 01.01.2021р.</t>
  </si>
  <si>
    <t>використано квітень, грн.</t>
  </si>
  <si>
    <t>надійшло квітень,          грн.</t>
  </si>
  <si>
    <t>використано березень,  грн.</t>
  </si>
  <si>
    <t>надійшло березень,               грн.</t>
  </si>
  <si>
    <t>використано лютий,   грн.</t>
  </si>
  <si>
    <t>надійшло лютий,          грн.</t>
  </si>
  <si>
    <t>використано січень,  грн.</t>
  </si>
  <si>
    <t>надійшло січень,        грн.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</si>
  <si>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</si>
  <si>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 xml:space="preserve">         Реставрація пам'яток культури, історії та архітектури</t>
  </si>
  <si>
    <t xml:space="preserve">         Реконструкція та реставрація інших об'єктів</t>
  </si>
  <si>
    <t xml:space="preserve">         Реконструкція житлового фонду (приміщень)</t>
  </si>
  <si>
    <t>Реконструкція та реставрація</t>
  </si>
  <si>
    <t xml:space="preserve">         Капітальний ремонт інших об'єктів</t>
  </si>
  <si>
    <t xml:space="preserve">         Капітальний ремонт житлового фонду (приміщень)</t>
  </si>
  <si>
    <t>Капітальний ремонт</t>
  </si>
  <si>
    <t xml:space="preserve">         Капітальне будівництво (придбання) інших об'єктів</t>
  </si>
  <si>
    <t xml:space="preserve">         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</si>
  <si>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</si>
  <si>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 користування</t>
  </si>
  <si>
    <t>Придбання основного капіталу</t>
  </si>
  <si>
    <t>Капітальні видатки</t>
  </si>
  <si>
    <t xml:space="preserve"> профінансовано та використано за 2021 рік</t>
  </si>
  <si>
    <t>профінансовано та використано за грудень</t>
  </si>
  <si>
    <t>профінансовано та використано за листопад</t>
  </si>
  <si>
    <t>профінансовано та використано за жовтень</t>
  </si>
  <si>
    <t>профінансовано та використано за вересень</t>
  </si>
  <si>
    <t>профінансовано та використано за серпень</t>
  </si>
  <si>
    <t>профінансовано та використано за липень</t>
  </si>
  <si>
    <t>профінансовано та використано за червень</t>
  </si>
  <si>
    <t>профінансовано та використано за травень</t>
  </si>
  <si>
    <t>профінансовано та використано за квітень</t>
  </si>
  <si>
    <t>профінансовано та використано за березень</t>
  </si>
  <si>
    <t>профінансовано та використано за лютий</t>
  </si>
  <si>
    <t>профінансовано та використано за січень</t>
  </si>
  <si>
    <t xml:space="preserve">КЕКВ </t>
  </si>
  <si>
    <t>Показники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</si>
  <si>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</si>
  <si>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>Нерозподілені видатки</t>
  </si>
  <si>
    <t>Інші видатки</t>
  </si>
  <si>
    <t>Надання зовнішніх кредитів</t>
  </si>
  <si>
    <t>Зовнішнє кредитування</t>
  </si>
  <si>
    <t xml:space="preserve">         Надання інших внутрішніх кредитів (у тому числі надання кредитів для населення)</t>
  </si>
  <si>
    <t xml:space="preserve">         Надання кредитів підприємствам, установам, організаціям</t>
  </si>
  <si>
    <t xml:space="preserve">         Надання кредитів органам державного управління інших равнів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</si>
  <si>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</si>
  <si>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</si>
  <si>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</si>
  <si>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</si>
  <si>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</si>
  <si>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</si>
  <si>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</si>
  <si>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 xml:space="preserve">Придбання землі і нематеріальних активів   </t>
  </si>
  <si>
    <t>Створення державних запасів і резервів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</si>
  <si>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</si>
  <si>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</si>
  <si>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</si>
  <si>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</si>
  <si>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Соціальне забезпечення</t>
  </si>
  <si>
    <t>Поточні трансферти урядам іноземних держав та міжнародним організаціям</t>
  </si>
  <si>
    <t>Поточні трансферти органам державного управління інших рівнів</t>
  </si>
  <si>
    <t xml:space="preserve">Субсидії та поточні трансферти підприємствам (установам, організаціям) </t>
  </si>
  <si>
    <t>Поточні трансферти</t>
  </si>
  <si>
    <t>Обслуговування зовнішніх боргових зобов'язань</t>
  </si>
  <si>
    <t>Обслуговування внутрішніх боргових зобов'язань</t>
  </si>
  <si>
    <t>Обслуговування боргових зобов'язань</t>
  </si>
  <si>
    <t xml:space="preserve">         Окремі заходи по реалізації державних (регіональних) програм, не віднесені до заходів розвитку</t>
  </si>
  <si>
    <t xml:space="preserve">         Дослідження і розробки, окремі заходи розвитку по реалізації державних (регіональних) програм</t>
  </si>
  <si>
    <t>Дослідження і розробки, видатки державного (регіонального) значення</t>
  </si>
  <si>
    <t xml:space="preserve">         Оплата енергосервісу</t>
  </si>
  <si>
    <t xml:space="preserve">         Оплата інших енергоносіїв</t>
  </si>
  <si>
    <t xml:space="preserve">         Оплата природного газу</t>
  </si>
  <si>
    <t xml:space="preserve">         Оплата електроенергії </t>
  </si>
  <si>
    <t xml:space="preserve">         Оплата водопостачання та водовідведення</t>
  </si>
  <si>
    <t xml:space="preserve">         Оплата теплопостачання</t>
  </si>
  <si>
    <t>Оплата комунальних послуг та енергоносіїв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</si>
  <si>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</si>
  <si>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</si>
  <si>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</si>
  <si>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</si>
  <si>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</si>
  <si>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</si>
  <si>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</si>
  <si>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</si>
  <si>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       Грошове забезпечення військовослужбовців         </t>
  </si>
  <si>
    <t xml:space="preserve">         Заробітна плата</t>
  </si>
  <si>
    <t>Оплата праці</t>
  </si>
  <si>
    <t>Оплата праці і нарахування на заробітну плату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</si>
  <si>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</si>
  <si>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X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</si>
  <si>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</si>
  <si>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 xml:space="preserve"> використано за 2021рік</t>
  </si>
  <si>
    <t xml:space="preserve"> використано за грудень</t>
  </si>
  <si>
    <t xml:space="preserve"> використано за листопад</t>
  </si>
  <si>
    <t xml:space="preserve"> використано за жовтень</t>
  </si>
  <si>
    <t xml:space="preserve"> використано за вересень</t>
  </si>
  <si>
    <t xml:space="preserve"> використано за серпень</t>
  </si>
  <si>
    <t xml:space="preserve"> використано за липень</t>
  </si>
  <si>
    <t xml:space="preserve"> використано за червень</t>
  </si>
  <si>
    <t xml:space="preserve"> використано за травень</t>
  </si>
  <si>
    <t xml:space="preserve"> використано за квітень</t>
  </si>
  <si>
    <t xml:space="preserve"> використано за березень</t>
  </si>
  <si>
    <t xml:space="preserve"> використано за лютий</t>
  </si>
  <si>
    <t>використано за січень</t>
  </si>
  <si>
    <t>кошторисних призначень на 2021рік по</t>
  </si>
  <si>
    <t xml:space="preserve">  Фінансовий звіт про використання коштів , отриманих як плата за послуги спеціального фонду  згідно</t>
  </si>
  <si>
    <t>профінансовано та використано за 2021 рік</t>
  </si>
  <si>
    <t>кошторисних призначень на 2021 рік по</t>
  </si>
  <si>
    <t xml:space="preserve">  Фінансовий звіт про використання коштів загального фонду  згідно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</si>
</sst>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 wrapText="1"/>
    </xf>
    <xf numFmtId="2" fontId="18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2" fontId="19" fillId="0" borderId="19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justify"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2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18" fillId="0" borderId="19" xfId="0" applyNumberFormat="1" applyFont="1" applyBorder="1" applyAlignment="1">
      <alignment/>
    </xf>
    <xf numFmtId="0" fontId="0" fillId="55" borderId="19" xfId="0" applyFont="1" applyFill="1" applyBorder="1" applyAlignment="1" applyProtection="1">
      <alignment horizontal="center" vertical="center"/>
      <protection/>
    </xf>
    <xf numFmtId="0" fontId="0" fillId="55" borderId="19" xfId="0" applyFont="1" applyFill="1" applyBorder="1" applyAlignment="1" applyProtection="1">
      <alignment vertical="center" wrapText="1"/>
      <protection/>
    </xf>
    <xf numFmtId="0" fontId="0" fillId="55" borderId="19" xfId="0" applyFont="1" applyFill="1" applyBorder="1" applyAlignment="1" applyProtection="1">
      <alignment horizontal="left" vertical="center" wrapText="1"/>
      <protection/>
    </xf>
    <xf numFmtId="0" fontId="0" fillId="55" borderId="19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0" fillId="0" borderId="32" xfId="0" applyFont="1" applyBorder="1" applyAlignment="1" applyProtection="1">
      <alignment horizontal="center" vertical="top" wrapText="1"/>
      <protection/>
    </xf>
    <xf numFmtId="0" fontId="0" fillId="0" borderId="33" xfId="0" applyFont="1" applyBorder="1" applyAlignment="1" applyProtection="1">
      <alignment horizontal="center" vertical="top" wrapText="1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4" fontId="18" fillId="0" borderId="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horizontal="center" vertical="center"/>
      <protection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38" xfId="0" applyFont="1" applyFill="1" applyBorder="1" applyAlignment="1" applyProtection="1">
      <alignment horizontal="center" vertical="center"/>
      <protection/>
    </xf>
    <xf numFmtId="0" fontId="0" fillId="55" borderId="38" xfId="0" applyFont="1" applyFill="1" applyBorder="1" applyAlignment="1" applyProtection="1">
      <alignment vertical="center" wrapText="1"/>
      <protection/>
    </xf>
    <xf numFmtId="0" fontId="0" fillId="55" borderId="39" xfId="0" applyFont="1" applyFill="1" applyBorder="1" applyAlignment="1" applyProtection="1">
      <alignment vertical="center" wrapText="1"/>
      <protection/>
    </xf>
    <xf numFmtId="0" fontId="0" fillId="55" borderId="39" xfId="0" applyFont="1" applyFill="1" applyBorder="1" applyAlignment="1" applyProtection="1">
      <alignment horizontal="center" vertical="center" wrapText="1"/>
      <protection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vertical="center" wrapText="1"/>
    </xf>
    <xf numFmtId="49" fontId="0" fillId="55" borderId="19" xfId="0" applyNumberFormat="1" applyFont="1" applyFill="1" applyBorder="1" applyAlignment="1" applyProtection="1">
      <alignment horizontal="left" vertical="center" wrapText="1"/>
      <protection/>
    </xf>
    <xf numFmtId="4" fontId="18" fillId="0" borderId="23" xfId="0" applyNumberFormat="1" applyFont="1" applyBorder="1" applyAlignment="1">
      <alignment/>
    </xf>
    <xf numFmtId="0" fontId="0" fillId="55" borderId="19" xfId="0" applyFont="1" applyFill="1" applyBorder="1" applyAlignment="1">
      <alignment horizontal="center" vertical="center" wrapText="1"/>
    </xf>
    <xf numFmtId="0" fontId="0" fillId="55" borderId="39" xfId="0" applyFont="1" applyFill="1" applyBorder="1" applyAlignment="1">
      <alignment horizontal="center" vertical="top" wrapText="1"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2" fontId="18" fillId="0" borderId="23" xfId="0" applyNumberFormat="1" applyFont="1" applyBorder="1" applyAlignment="1">
      <alignment/>
    </xf>
    <xf numFmtId="0" fontId="14" fillId="0" borderId="0" xfId="0" applyFont="1" applyAlignment="1">
      <alignment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J16" sqref="J16"/>
    </sheetView>
  </sheetViews>
  <sheetFormatPr defaultColWidth="9.140625" defaultRowHeight="15"/>
  <cols>
    <col min="1" max="1" width="1.7109375" style="1" customWidth="1"/>
    <col min="2" max="2" width="41.00390625" style="1" customWidth="1"/>
    <col min="3" max="3" width="12.00390625" style="1" customWidth="1"/>
    <col min="4" max="4" width="16.421875" style="1" customWidth="1"/>
    <col min="5" max="5" width="16.8515625" style="1" customWidth="1"/>
    <col min="6" max="6" width="17.00390625" style="1" customWidth="1"/>
    <col min="7" max="7" width="17.7109375" style="1" customWidth="1"/>
    <col min="8" max="8" width="17.421875" style="1" customWidth="1"/>
    <col min="9" max="9" width="17.140625" style="1" customWidth="1"/>
    <col min="10" max="10" width="19.140625" style="1" customWidth="1"/>
    <col min="11" max="11" width="17.421875" style="1" customWidth="1"/>
    <col min="12" max="12" width="17.00390625" style="1" customWidth="1"/>
    <col min="13" max="13" width="17.421875" style="1" customWidth="1"/>
    <col min="14" max="15" width="17.57421875" style="1" customWidth="1"/>
    <col min="16" max="16" width="16.7109375" style="1" customWidth="1"/>
    <col min="17" max="16384" width="9.140625" style="1" customWidth="1"/>
  </cols>
  <sheetData>
    <row r="1" spans="2:19" ht="15">
      <c r="B1" s="26" t="s">
        <v>160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93"/>
      <c r="R1" s="93"/>
      <c r="S1" s="93"/>
    </row>
    <row r="2" spans="2:19" ht="15">
      <c r="B2" s="26" t="s">
        <v>159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3"/>
      <c r="R2" s="93"/>
      <c r="S2" s="93"/>
    </row>
    <row r="3" spans="2:19" ht="15">
      <c r="B3" s="26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3"/>
      <c r="R3" s="93"/>
      <c r="S3" s="93"/>
    </row>
    <row r="4" ht="13.5" thickBot="1"/>
    <row r="5" spans="2:16" ht="28.5" customHeight="1" thickBot="1">
      <c r="B5" s="73" t="s">
        <v>88</v>
      </c>
      <c r="C5" s="72" t="s">
        <v>87</v>
      </c>
      <c r="D5" s="71" t="s">
        <v>86</v>
      </c>
      <c r="E5" s="70" t="s">
        <v>85</v>
      </c>
      <c r="F5" s="70" t="s">
        <v>84</v>
      </c>
      <c r="G5" s="70" t="s">
        <v>83</v>
      </c>
      <c r="H5" s="70" t="s">
        <v>82</v>
      </c>
      <c r="I5" s="70" t="s">
        <v>81</v>
      </c>
      <c r="J5" s="70" t="s">
        <v>80</v>
      </c>
      <c r="K5" s="70" t="s">
        <v>79</v>
      </c>
      <c r="L5" s="70" t="s">
        <v>78</v>
      </c>
      <c r="M5" s="70" t="s">
        <v>77</v>
      </c>
      <c r="N5" s="70" t="s">
        <v>76</v>
      </c>
      <c r="O5" s="70" t="s">
        <v>75</v>
      </c>
      <c r="P5" s="69" t="s">
        <v>158</v>
      </c>
    </row>
    <row r="6" spans="2:16" ht="16.5" thickBot="1" thickTop="1">
      <c r="B6" s="68">
        <v>1</v>
      </c>
      <c r="C6" s="67">
        <v>2</v>
      </c>
      <c r="D6" s="6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4"/>
    </row>
    <row r="7" spans="2:16" ht="28.5" customHeight="1" thickTop="1">
      <c r="B7" s="88" t="s">
        <v>142</v>
      </c>
      <c r="C7" s="87" t="s">
        <v>141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28.5" customHeight="1">
      <c r="B8" s="63" t="s">
        <v>140</v>
      </c>
      <c r="C8" s="60">
        <v>2000</v>
      </c>
      <c r="D8" s="59">
        <f>D9+D14+D42</f>
        <v>448584.58</v>
      </c>
      <c r="E8" s="59">
        <f>E9+E14+E42</f>
        <v>464493.42</v>
      </c>
      <c r="F8" s="59">
        <f>F9+F14+F42</f>
        <v>578495.36</v>
      </c>
      <c r="G8" s="59">
        <f>G9+G14+G42</f>
        <v>515607.57</v>
      </c>
      <c r="H8" s="59">
        <f>H9+H14+H42</f>
        <v>675584.45</v>
      </c>
      <c r="I8" s="59">
        <f>I9+I14+I42</f>
        <v>1016872.69</v>
      </c>
      <c r="J8" s="59">
        <f>J9+J14+J42</f>
        <v>324533.29999999993</v>
      </c>
      <c r="K8" s="59">
        <f>K9+K14+K42</f>
        <v>283003.91</v>
      </c>
      <c r="L8" s="59">
        <f>L9+L14+L42</f>
        <v>497729.13999999996</v>
      </c>
      <c r="M8" s="59">
        <f>M9+M14+M42</f>
        <v>0</v>
      </c>
      <c r="N8" s="59">
        <f>N9+N14+N42</f>
        <v>0</v>
      </c>
      <c r="O8" s="59">
        <f>O9+O14+O42</f>
        <v>0</v>
      </c>
      <c r="P8" s="59">
        <f>D8+E8+F8+G8+H8+I8+J8+K8+L8+M8+N8+O8</f>
        <v>4804904.419999999</v>
      </c>
    </row>
    <row r="9" spans="2:16" ht="28.5" customHeight="1">
      <c r="B9" s="61" t="s">
        <v>139</v>
      </c>
      <c r="C9" s="63">
        <v>2100</v>
      </c>
      <c r="D9" s="59">
        <f>D10</f>
        <v>447470.93</v>
      </c>
      <c r="E9" s="59">
        <f>E10</f>
        <v>435373.01</v>
      </c>
      <c r="F9" s="59">
        <f>F10</f>
        <v>466964.6</v>
      </c>
      <c r="G9" s="59">
        <f>G10</f>
        <v>455945.61</v>
      </c>
      <c r="H9" s="59">
        <f>H10</f>
        <v>560944.86</v>
      </c>
      <c r="I9" s="59">
        <f>I10</f>
        <v>979518.49</v>
      </c>
      <c r="J9" s="59">
        <f>J10</f>
        <v>302044.39999999997</v>
      </c>
      <c r="K9" s="59">
        <f>K10</f>
        <v>242478.28999999998</v>
      </c>
      <c r="L9" s="59">
        <f>L10</f>
        <v>454547.44</v>
      </c>
      <c r="M9" s="59">
        <f>M10</f>
        <v>0</v>
      </c>
      <c r="N9" s="59">
        <f>N10</f>
        <v>0</v>
      </c>
      <c r="O9" s="59">
        <f>O10</f>
        <v>0</v>
      </c>
      <c r="P9" s="59">
        <f>D9+E9+F9+G9+H9+I9+J9+K9+L9+M9+N9+O9</f>
        <v>4345287.63</v>
      </c>
    </row>
    <row r="10" spans="2:16" ht="15" customHeight="1">
      <c r="B10" s="61" t="s">
        <v>138</v>
      </c>
      <c r="C10" s="60">
        <v>2110</v>
      </c>
      <c r="D10" s="59">
        <f>D11+D13</f>
        <v>447470.93</v>
      </c>
      <c r="E10" s="59">
        <f>E11+E13</f>
        <v>435373.01</v>
      </c>
      <c r="F10" s="59">
        <f>F11+F13</f>
        <v>466964.6</v>
      </c>
      <c r="G10" s="59">
        <f>G11+G13</f>
        <v>455945.61</v>
      </c>
      <c r="H10" s="59">
        <f>H11+H13</f>
        <v>560944.86</v>
      </c>
      <c r="I10" s="59">
        <f>I11+I13</f>
        <v>979518.49</v>
      </c>
      <c r="J10" s="59">
        <f>J11+J13</f>
        <v>302044.39999999997</v>
      </c>
      <c r="K10" s="59">
        <f>K11+K13</f>
        <v>242478.28999999998</v>
      </c>
      <c r="L10" s="59">
        <f>L11+L13</f>
        <v>454547.44</v>
      </c>
      <c r="M10" s="59">
        <f>M11+M13</f>
        <v>0</v>
      </c>
      <c r="N10" s="59">
        <f>N11+N13</f>
        <v>0</v>
      </c>
      <c r="O10" s="59">
        <f>O11+O13</f>
        <v>0</v>
      </c>
      <c r="P10" s="59">
        <f>D10+E10+F10+G10+H10+I10+J10+K10+L10+M10+N10+O10</f>
        <v>4345287.63</v>
      </c>
    </row>
    <row r="11" spans="2:16" ht="18" customHeight="1">
      <c r="B11" s="61" t="s">
        <v>137</v>
      </c>
      <c r="C11" s="60">
        <v>2111</v>
      </c>
      <c r="D11" s="59">
        <v>368715.8</v>
      </c>
      <c r="E11" s="59">
        <v>357559.06</v>
      </c>
      <c r="F11" s="59">
        <v>383211.24</v>
      </c>
      <c r="G11" s="59">
        <v>377848.27</v>
      </c>
      <c r="H11" s="59">
        <v>458425.94</v>
      </c>
      <c r="I11" s="59">
        <v>808559.83</v>
      </c>
      <c r="J11" s="59">
        <v>249173.05</v>
      </c>
      <c r="K11" s="59">
        <v>200221.77</v>
      </c>
      <c r="L11" s="59">
        <v>375514.25</v>
      </c>
      <c r="M11" s="59"/>
      <c r="N11" s="59"/>
      <c r="O11" s="59"/>
      <c r="P11" s="59">
        <f>D11+E11+F11+G11+H11+I11+J11+K11+L11+M11+N11+O11</f>
        <v>3579229.21</v>
      </c>
    </row>
    <row r="12" spans="2:16" ht="16.5" customHeight="1">
      <c r="B12" s="61" t="s">
        <v>136</v>
      </c>
      <c r="C12" s="60">
        <v>2112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>
        <f>D12+E12+F12+G12+H12+I12+J12+K12+L12+M12+N12+O12</f>
        <v>0</v>
      </c>
    </row>
    <row r="13" spans="2:18" ht="18.75" customHeight="1">
      <c r="B13" s="61" t="s">
        <v>135</v>
      </c>
      <c r="C13" s="60">
        <v>2120</v>
      </c>
      <c r="D13" s="59">
        <v>78755.13</v>
      </c>
      <c r="E13" s="59">
        <v>77813.95</v>
      </c>
      <c r="F13" s="59">
        <v>83753.36</v>
      </c>
      <c r="G13" s="59">
        <v>78097.34</v>
      </c>
      <c r="H13" s="59">
        <v>102518.92</v>
      </c>
      <c r="I13" s="59">
        <v>170958.66</v>
      </c>
      <c r="J13" s="59">
        <v>52871.35</v>
      </c>
      <c r="K13" s="59">
        <v>42256.52</v>
      </c>
      <c r="L13" s="59">
        <v>79033.19</v>
      </c>
      <c r="M13" s="59"/>
      <c r="N13" s="59"/>
      <c r="O13" s="59"/>
      <c r="P13" s="59">
        <f>D13+E13+F13+G13+H13+I13+J13+K13+L13+M13+N13+O13</f>
        <v>766058.4199999999</v>
      </c>
      <c r="R13" s="91"/>
    </row>
    <row r="14" spans="2:16" ht="28.5" customHeight="1">
      <c r="B14" s="62" t="s">
        <v>134</v>
      </c>
      <c r="C14" s="60">
        <v>2200</v>
      </c>
      <c r="D14" s="59">
        <f>D15++D16+D17+D18+D19+D20+D20+D21+D28</f>
        <v>1113.65</v>
      </c>
      <c r="E14" s="59">
        <f>E15++E16+E17+E18+E19+E20+E20+E21+E28</f>
        <v>29120.41</v>
      </c>
      <c r="F14" s="59">
        <f>F15++F16+F17+F18+F19+F20+F20+F21+F28</f>
        <v>111530.76</v>
      </c>
      <c r="G14" s="59">
        <f>G15++G16+G17+G18+G19+G20+G20+G21+G28</f>
        <v>59433.840000000004</v>
      </c>
      <c r="H14" s="59">
        <f>H15++H16+H17+H18+H19+H20+H20+H21+H28</f>
        <v>114294.73000000001</v>
      </c>
      <c r="I14" s="59">
        <f>I15++I16+I17+I18+I19+I20+I20+I21+I28</f>
        <v>36799.71</v>
      </c>
      <c r="J14" s="59">
        <f>J15++J16+J17+J18+J19+J20+J20+J21+J28</f>
        <v>22363.93</v>
      </c>
      <c r="K14" s="59">
        <f>K15++K16+K17+K18+K19+K20+K20+K21+K28</f>
        <v>40525.62</v>
      </c>
      <c r="L14" s="59">
        <f>L15++L16+L17+L18+L19+L20+L20+L21+L28</f>
        <v>42951.79000000001</v>
      </c>
      <c r="M14" s="59"/>
      <c r="N14" s="59">
        <f>N15++N16+N17+N18+N19+N20+N20+N21+N28</f>
        <v>0</v>
      </c>
      <c r="O14" s="59">
        <f>O15++O16+O17+O18+O19+O20+O20+O21+O28</f>
        <v>0</v>
      </c>
      <c r="P14" s="59">
        <f>D14+E14+F14+G14+H14+I14+J14+K14+L14+M14+N14+O14</f>
        <v>458134.44000000006</v>
      </c>
    </row>
    <row r="15" spans="2:16" ht="28.5" customHeight="1">
      <c r="B15" s="85" t="s">
        <v>133</v>
      </c>
      <c r="C15" s="60">
        <v>2210</v>
      </c>
      <c r="D15" s="59"/>
      <c r="E15" s="59"/>
      <c r="F15" s="59"/>
      <c r="G15" s="59"/>
      <c r="H15" s="59"/>
      <c r="I15" s="59"/>
      <c r="J15" s="59"/>
      <c r="K15" s="59">
        <v>165</v>
      </c>
      <c r="L15" s="59">
        <v>3930</v>
      </c>
      <c r="M15" s="59"/>
      <c r="N15" s="59"/>
      <c r="O15" s="59"/>
      <c r="P15" s="59">
        <f>D15+E15+F15+G15+H15+I15+J15+K15+L15+M15+N15+O15</f>
        <v>4095</v>
      </c>
    </row>
    <row r="16" spans="2:16" ht="20.25" customHeight="1">
      <c r="B16" s="85" t="s">
        <v>132</v>
      </c>
      <c r="C16" s="60">
        <v>2220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>
        <f>D16+E16+F16+G16+H16+I16+J16+K16+L16+M16+N16+O16</f>
        <v>0</v>
      </c>
    </row>
    <row r="17" spans="2:16" ht="19.5" customHeight="1">
      <c r="B17" s="85" t="s">
        <v>131</v>
      </c>
      <c r="C17" s="60">
        <v>2230</v>
      </c>
      <c r="D17" s="59">
        <v>1113.65</v>
      </c>
      <c r="E17" s="59">
        <v>28585.88</v>
      </c>
      <c r="F17" s="59">
        <v>33416.77</v>
      </c>
      <c r="G17" s="59">
        <v>16431.32</v>
      </c>
      <c r="H17" s="59">
        <v>15273.79</v>
      </c>
      <c r="I17" s="90">
        <v>25250.95</v>
      </c>
      <c r="J17" s="89">
        <v>5908.71</v>
      </c>
      <c r="K17" s="59">
        <v>18194.08</v>
      </c>
      <c r="L17" s="59">
        <v>30257.94</v>
      </c>
      <c r="M17" s="59"/>
      <c r="N17" s="59"/>
      <c r="O17" s="59"/>
      <c r="P17" s="59">
        <f>D17+E17+F17+G17+H17+I17+J17+K17+L17+M17+N17+O17</f>
        <v>174433.09000000003</v>
      </c>
    </row>
    <row r="18" spans="2:16" ht="15.75" customHeight="1">
      <c r="B18" s="85" t="s">
        <v>130</v>
      </c>
      <c r="C18" s="60">
        <v>2240</v>
      </c>
      <c r="D18" s="59"/>
      <c r="E18" s="59"/>
      <c r="F18" s="59">
        <v>1409.71</v>
      </c>
      <c r="G18" s="59">
        <v>1347.82</v>
      </c>
      <c r="H18" s="59">
        <v>64476.5</v>
      </c>
      <c r="I18" s="59">
        <v>435.67</v>
      </c>
      <c r="J18" s="59">
        <v>1221.14</v>
      </c>
      <c r="K18" s="59">
        <v>13395.77</v>
      </c>
      <c r="L18" s="59">
        <v>828.83</v>
      </c>
      <c r="M18" s="59"/>
      <c r="N18" s="59"/>
      <c r="O18" s="59"/>
      <c r="P18" s="59">
        <f>D18+E18+F18+G18+H18+I18+J18+K18+L18+M18+N18+O18</f>
        <v>83115.44</v>
      </c>
    </row>
    <row r="19" spans="2:16" ht="21.75" customHeight="1">
      <c r="B19" s="85" t="s">
        <v>129</v>
      </c>
      <c r="C19" s="60">
        <v>2250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>
        <f>D19+E19+F19+G19+H19+I19+J19+K19+L19+M19+N19+O19</f>
        <v>0</v>
      </c>
    </row>
    <row r="20" spans="2:16" ht="17.25" customHeight="1">
      <c r="B20" s="85" t="s">
        <v>128</v>
      </c>
      <c r="C20" s="60">
        <v>2260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f>D20+E20+F20+G20+H20+I20+J20+K20+L20+M20+N20+O20</f>
        <v>0</v>
      </c>
    </row>
    <row r="21" spans="2:16" ht="28.5" customHeight="1">
      <c r="B21" s="61" t="s">
        <v>127</v>
      </c>
      <c r="C21" s="60">
        <v>2270</v>
      </c>
      <c r="D21" s="59">
        <f>D22+D23+D24+D25+D26+D27</f>
        <v>0</v>
      </c>
      <c r="E21" s="59">
        <f>E22+E23+E24+E25+E26+E27</f>
        <v>534.53</v>
      </c>
      <c r="F21" s="59">
        <f>F22+F23+F24+F25+F26+F27</f>
        <v>76704.28</v>
      </c>
      <c r="G21" s="59">
        <f>G22+G23+G24+G25+G26+G27</f>
        <v>41431.8</v>
      </c>
      <c r="H21" s="59">
        <f>H22+H23+H24+H25+H26+H27</f>
        <v>34544.44</v>
      </c>
      <c r="I21" s="59">
        <f>I22+I23+I24+I25+I26+I27</f>
        <v>11113.09</v>
      </c>
      <c r="J21" s="59">
        <f>J22+J23+J24+J25+J26+J27</f>
        <v>13464.079999999998</v>
      </c>
      <c r="K21" s="59">
        <f>K22+K23+K24+K25+K26+K27</f>
        <v>8770.769999999999</v>
      </c>
      <c r="L21" s="59">
        <f>L22+L23+L24+L25+L26+L27</f>
        <v>7935.02</v>
      </c>
      <c r="M21" s="59">
        <f>M22+M23+M24+M25+M26+M27</f>
        <v>0</v>
      </c>
      <c r="N21" s="59">
        <f>N22+N23+N24+N25+N26+N27</f>
        <v>0</v>
      </c>
      <c r="O21" s="59">
        <f>O22+O23+O24+O25+O26+O27</f>
        <v>0</v>
      </c>
      <c r="P21" s="59">
        <f>D21+E21+F21+G21+H21+I21+J21+K21+L21+M21+N21+O21</f>
        <v>194498.00999999995</v>
      </c>
    </row>
    <row r="22" spans="2:16" ht="15.75" customHeight="1">
      <c r="B22" s="61" t="s">
        <v>126</v>
      </c>
      <c r="C22" s="60">
        <v>2271</v>
      </c>
      <c r="D22" s="59"/>
      <c r="E22" s="59"/>
      <c r="F22" s="59">
        <v>72788.43</v>
      </c>
      <c r="G22" s="59">
        <v>28814.98</v>
      </c>
      <c r="H22" s="59">
        <v>19941.72</v>
      </c>
      <c r="I22" s="59"/>
      <c r="J22" s="59"/>
      <c r="K22" s="59"/>
      <c r="L22" s="59"/>
      <c r="M22" s="59"/>
      <c r="N22" s="59"/>
      <c r="O22" s="59"/>
      <c r="P22" s="59">
        <f>D22+E22+F22+G22+H22+I22+J22+K22+L22+M22+N22+O22</f>
        <v>121545.12999999999</v>
      </c>
    </row>
    <row r="23" spans="2:16" ht="20.25" customHeight="1">
      <c r="B23" s="61" t="s">
        <v>125</v>
      </c>
      <c r="C23" s="60">
        <v>2272</v>
      </c>
      <c r="D23" s="59"/>
      <c r="E23" s="59"/>
      <c r="F23" s="59">
        <v>3127.64</v>
      </c>
      <c r="G23" s="59">
        <v>1983.38</v>
      </c>
      <c r="H23" s="59">
        <v>3076.79</v>
      </c>
      <c r="I23" s="59">
        <v>1093.4</v>
      </c>
      <c r="J23" s="59">
        <v>2313.95</v>
      </c>
      <c r="K23" s="59">
        <v>1907.1</v>
      </c>
      <c r="L23" s="59">
        <v>1703.68</v>
      </c>
      <c r="M23" s="59"/>
      <c r="N23" s="59"/>
      <c r="O23" s="59"/>
      <c r="P23" s="59">
        <f>D23+E23+F23+G23+H23+I23+J23+K23+L23+M23+N23+O23</f>
        <v>15205.94</v>
      </c>
    </row>
    <row r="24" spans="2:16" ht="21" customHeight="1">
      <c r="B24" s="61" t="s">
        <v>124</v>
      </c>
      <c r="C24" s="60">
        <v>2273</v>
      </c>
      <c r="D24" s="59"/>
      <c r="E24" s="59"/>
      <c r="F24" s="59">
        <v>75.5</v>
      </c>
      <c r="G24" s="59">
        <v>9742.55</v>
      </c>
      <c r="H24" s="59">
        <v>11347.75</v>
      </c>
      <c r="I24" s="59">
        <v>9396.76</v>
      </c>
      <c r="J24" s="59">
        <v>10794.17</v>
      </c>
      <c r="K24" s="59">
        <v>6507.71</v>
      </c>
      <c r="L24" s="59">
        <v>5875.38</v>
      </c>
      <c r="M24" s="59"/>
      <c r="N24" s="89"/>
      <c r="O24" s="59"/>
      <c r="P24" s="59">
        <f>D24+E24+F24+G24+H24+I24+J24+K24+L24+M24+N24+O24</f>
        <v>53739.81999999999</v>
      </c>
    </row>
    <row r="25" spans="2:16" ht="16.5" customHeight="1">
      <c r="B25" s="61" t="s">
        <v>123</v>
      </c>
      <c r="C25" s="60">
        <v>2274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>
        <f>D25+E25+F25+G25+H25+I25+J25+K25+L25+M25+N25+O25</f>
        <v>0</v>
      </c>
    </row>
    <row r="26" spans="2:16" ht="14.25" customHeight="1">
      <c r="B26" s="61" t="s">
        <v>122</v>
      </c>
      <c r="C26" s="60">
        <v>2275</v>
      </c>
      <c r="D26" s="59"/>
      <c r="E26" s="59">
        <v>534.53</v>
      </c>
      <c r="F26" s="59">
        <v>712.71</v>
      </c>
      <c r="G26" s="59">
        <f>613.69+277.2</f>
        <v>890.8900000000001</v>
      </c>
      <c r="H26" s="59">
        <v>178.18</v>
      </c>
      <c r="I26" s="59">
        <v>622.93</v>
      </c>
      <c r="J26" s="59">
        <f>134.2+221.76</f>
        <v>355.96</v>
      </c>
      <c r="K26" s="59">
        <f>134.2+221.76</f>
        <v>355.96</v>
      </c>
      <c r="L26" s="59">
        <f>134.2+221.76</f>
        <v>355.96</v>
      </c>
      <c r="M26" s="59"/>
      <c r="N26" s="59"/>
      <c r="O26" s="59"/>
      <c r="P26" s="59">
        <f>D26+E26+F26+G26+H26+I26+J26+K26+L26+M26+N26+O26</f>
        <v>4007.12</v>
      </c>
    </row>
    <row r="27" spans="2:16" ht="15.75" customHeight="1">
      <c r="B27" s="62" t="s">
        <v>121</v>
      </c>
      <c r="C27" s="60">
        <v>2276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>
        <f>D27+E27+F27+G27+H27+I27+J27+K27+L27+M27+N27+O27</f>
        <v>0</v>
      </c>
    </row>
    <row r="28" spans="2:16" ht="27.75" customHeight="1">
      <c r="B28" s="61" t="s">
        <v>120</v>
      </c>
      <c r="C28" s="60">
        <v>2280</v>
      </c>
      <c r="D28" s="59">
        <f>D29+D30</f>
        <v>0</v>
      </c>
      <c r="E28" s="59">
        <f>E29+E30</f>
        <v>0</v>
      </c>
      <c r="F28" s="59">
        <f>F29+F30</f>
        <v>0</v>
      </c>
      <c r="G28" s="59">
        <f>G29+G30</f>
        <v>222.9</v>
      </c>
      <c r="H28" s="59">
        <f>H29+H30</f>
        <v>0</v>
      </c>
      <c r="I28" s="59">
        <f>I29+I30</f>
        <v>0</v>
      </c>
      <c r="J28" s="59">
        <f>J29+J30</f>
        <v>1770</v>
      </c>
      <c r="K28" s="59">
        <f>K29+K30</f>
        <v>0</v>
      </c>
      <c r="L28" s="59">
        <f>L29+L30</f>
        <v>0</v>
      </c>
      <c r="M28" s="59">
        <f>M29+M30</f>
        <v>0</v>
      </c>
      <c r="N28" s="59">
        <f>N29+N30</f>
        <v>0</v>
      </c>
      <c r="O28" s="59">
        <f>O29+O30</f>
        <v>0</v>
      </c>
      <c r="P28" s="59">
        <f>D28+E28+F28+G28+H28+I28+J28+K28+L28+M28+N28+O28</f>
        <v>1992.9</v>
      </c>
    </row>
    <row r="29" spans="2:16" ht="40.5" customHeight="1">
      <c r="B29" s="84" t="s">
        <v>119</v>
      </c>
      <c r="C29" s="83">
        <v>2281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f>D29+E29+F29+G29+H29+I29+J29+K29+L29+M29+N29+O29</f>
        <v>0</v>
      </c>
    </row>
    <row r="30" spans="2:16" ht="36.75" customHeight="1">
      <c r="B30" s="84" t="s">
        <v>118</v>
      </c>
      <c r="C30" s="83">
        <v>2282</v>
      </c>
      <c r="D30" s="59"/>
      <c r="E30" s="59"/>
      <c r="F30" s="59"/>
      <c r="G30" s="59">
        <v>222.9</v>
      </c>
      <c r="H30" s="59"/>
      <c r="I30" s="59"/>
      <c r="J30" s="59">
        <v>1770</v>
      </c>
      <c r="K30" s="59"/>
      <c r="L30" s="59"/>
      <c r="M30" s="59"/>
      <c r="N30" s="59"/>
      <c r="O30" s="59"/>
      <c r="P30" s="59">
        <f>D30+E30+F30+G30+H30+I30+J30+K30+L30+M30+N30+O30</f>
        <v>1992.9</v>
      </c>
    </row>
    <row r="31" spans="2:16" ht="28.5" customHeight="1">
      <c r="B31" s="61" t="s">
        <v>117</v>
      </c>
      <c r="C31" s="60">
        <v>2400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f>D31+E31+F31+G31+H31+I31+J31+K31+L31+M31+N31+O31</f>
        <v>0</v>
      </c>
    </row>
    <row r="32" spans="2:16" ht="28.5" customHeight="1">
      <c r="B32" s="61" t="s">
        <v>116</v>
      </c>
      <c r="C32" s="60">
        <v>2410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f>D32+E32+F32+G32+H32+I32+J32+K32+L32+M32+N32+O32</f>
        <v>0</v>
      </c>
    </row>
    <row r="33" spans="2:16" ht="28.5" customHeight="1">
      <c r="B33" s="61" t="s">
        <v>115</v>
      </c>
      <c r="C33" s="60">
        <v>2420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>
        <f>D33+E33+F33+G33+H33+I33+J33+K33+L33+M33+N33+O33</f>
        <v>0</v>
      </c>
    </row>
    <row r="34" spans="2:16" ht="28.5" customHeight="1">
      <c r="B34" s="61" t="s">
        <v>114</v>
      </c>
      <c r="C34" s="60">
        <v>2600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>
        <f>D34+E34+F34+G34+H34+I34+J34+K34+L34+M34+N34+O34</f>
        <v>0</v>
      </c>
    </row>
    <row r="35" spans="2:16" ht="28.5" customHeight="1">
      <c r="B35" s="61" t="s">
        <v>113</v>
      </c>
      <c r="C35" s="60">
        <v>2610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>
        <f>D35+E35+F35+G35+H35+I35+J35+K35+L35+M35+N35+O35</f>
        <v>0</v>
      </c>
    </row>
    <row r="36" spans="2:16" ht="30.75" customHeight="1">
      <c r="B36" s="61" t="s">
        <v>112</v>
      </c>
      <c r="C36" s="60">
        <v>2620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>
        <f>D36+E36+F36+G36+H36+I36+J36+K36+L36+M36+N36+O36</f>
        <v>0</v>
      </c>
    </row>
    <row r="37" spans="2:16" ht="36.75" customHeight="1">
      <c r="B37" s="61" t="s">
        <v>111</v>
      </c>
      <c r="C37" s="60">
        <v>2630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>
        <f>D37+E37+F37+G37+H37+I37+J37+K37+L37+M37+N37+O37</f>
        <v>0</v>
      </c>
    </row>
    <row r="38" spans="2:16" ht="24" customHeight="1">
      <c r="B38" s="61" t="s">
        <v>110</v>
      </c>
      <c r="C38" s="60">
        <v>2700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>
        <f>D38+E38+F38+G38+H38+I38+J38+K38+L38+M38+N38+O38</f>
        <v>0</v>
      </c>
    </row>
    <row r="39" spans="2:16" ht="18" customHeight="1">
      <c r="B39" s="61" t="s">
        <v>109</v>
      </c>
      <c r="C39" s="60">
        <v>2710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>
        <f>D39+E39+F39+G39+H39+I39+J39+K39+L39+M39+N39+O39</f>
        <v>0</v>
      </c>
    </row>
    <row r="40" spans="2:16" ht="19.5" customHeight="1">
      <c r="B40" s="61" t="s">
        <v>108</v>
      </c>
      <c r="C40" s="60">
        <v>2720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f>D40+E40+F40+G40+H40+I40+J40+K40+L40+M40+N40+O40</f>
        <v>0</v>
      </c>
    </row>
    <row r="41" spans="2:16" ht="17.25" customHeight="1">
      <c r="B41" s="61" t="s">
        <v>107</v>
      </c>
      <c r="C41" s="60">
        <v>2730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>
        <f>D41+E41+F41+G41+H41+I41+J41+K41+L41+M41+N41+O41</f>
        <v>0</v>
      </c>
    </row>
    <row r="42" spans="2:16" ht="18" customHeight="1">
      <c r="B42" s="61" t="s">
        <v>106</v>
      </c>
      <c r="C42" s="60">
        <v>2800</v>
      </c>
      <c r="D42" s="59"/>
      <c r="E42" s="59"/>
      <c r="F42" s="59"/>
      <c r="G42" s="59">
        <v>228.12</v>
      </c>
      <c r="H42" s="59">
        <v>344.86</v>
      </c>
      <c r="I42" s="59">
        <v>554.49</v>
      </c>
      <c r="J42" s="59">
        <v>124.97</v>
      </c>
      <c r="K42" s="59"/>
      <c r="L42" s="59">
        <v>229.91</v>
      </c>
      <c r="M42" s="59"/>
      <c r="N42" s="59"/>
      <c r="O42" s="59"/>
      <c r="P42" s="59">
        <f>D42+E42+F42+G42+H42+I42+J42+K42+L42+M42+N42+O42</f>
        <v>1482.3500000000001</v>
      </c>
    </row>
    <row r="43" spans="2:16" ht="21" customHeight="1" hidden="1">
      <c r="B43" s="63" t="s">
        <v>73</v>
      </c>
      <c r="C43" s="60">
        <v>3000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>
        <f>D43+E43</f>
        <v>0</v>
      </c>
    </row>
    <row r="44" spans="2:16" ht="21.75" customHeight="1" hidden="1">
      <c r="B44" s="61" t="s">
        <v>72</v>
      </c>
      <c r="C44" s="60">
        <v>3100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>
        <f>D44+E44</f>
        <v>0</v>
      </c>
    </row>
    <row r="45" spans="2:16" ht="28.5" customHeight="1" hidden="1">
      <c r="B45" s="61" t="s">
        <v>71</v>
      </c>
      <c r="C45" s="60">
        <v>3110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>
        <f>D45+E45</f>
        <v>0</v>
      </c>
    </row>
    <row r="46" spans="2:16" ht="28.5" customHeight="1" hidden="1">
      <c r="B46" s="62" t="s">
        <v>70</v>
      </c>
      <c r="C46" s="60">
        <v>3120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>
        <f>D46+E46</f>
        <v>0</v>
      </c>
    </row>
    <row r="47" spans="2:16" ht="21" customHeight="1" hidden="1">
      <c r="B47" s="61" t="s">
        <v>69</v>
      </c>
      <c r="C47" s="60">
        <v>3121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>
        <f>D47+E47</f>
        <v>0</v>
      </c>
    </row>
    <row r="48" spans="2:16" ht="28.5" customHeight="1" hidden="1">
      <c r="B48" s="61" t="s">
        <v>68</v>
      </c>
      <c r="C48" s="60">
        <v>3122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>
        <f>D48+E48</f>
        <v>0</v>
      </c>
    </row>
    <row r="49" spans="2:16" ht="16.5" customHeight="1" hidden="1">
      <c r="B49" s="61" t="s">
        <v>67</v>
      </c>
      <c r="C49" s="60">
        <v>3130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>
        <f>D49+E49</f>
        <v>0</v>
      </c>
    </row>
    <row r="50" spans="2:16" ht="28.5" customHeight="1" hidden="1">
      <c r="B50" s="61" t="s">
        <v>66</v>
      </c>
      <c r="C50" s="60">
        <v>3131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f>D50+E50</f>
        <v>0</v>
      </c>
    </row>
    <row r="51" spans="2:16" ht="15.75" customHeight="1" hidden="1">
      <c r="B51" s="61" t="s">
        <v>65</v>
      </c>
      <c r="C51" s="60">
        <v>3132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>
        <f>D51+E51</f>
        <v>0</v>
      </c>
    </row>
    <row r="52" spans="2:16" ht="16.5" customHeight="1" hidden="1">
      <c r="B52" s="61" t="s">
        <v>64</v>
      </c>
      <c r="C52" s="60">
        <v>3140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>
        <f>D52+E52</f>
        <v>0</v>
      </c>
    </row>
    <row r="53" spans="2:16" ht="17.25" customHeight="1" hidden="1">
      <c r="B53" s="61" t="s">
        <v>63</v>
      </c>
      <c r="C53" s="60">
        <v>3141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>
        <f>D53+E53</f>
        <v>0</v>
      </c>
    </row>
    <row r="54" spans="2:16" ht="18" customHeight="1" hidden="1">
      <c r="B54" s="61" t="s">
        <v>62</v>
      </c>
      <c r="C54" s="60">
        <v>3142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>
        <f>D54+E54</f>
        <v>0</v>
      </c>
    </row>
    <row r="55" spans="2:16" ht="28.5" customHeight="1" hidden="1">
      <c r="B55" s="61" t="s">
        <v>61</v>
      </c>
      <c r="C55" s="60">
        <v>3143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>
        <f>D55+E55</f>
        <v>0</v>
      </c>
    </row>
    <row r="56" spans="2:16" ht="18.75" customHeight="1" hidden="1">
      <c r="B56" s="61" t="s">
        <v>105</v>
      </c>
      <c r="C56" s="60">
        <v>3150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>
        <f>D56+E56</f>
        <v>0</v>
      </c>
    </row>
    <row r="57" spans="2:16" ht="16.5" customHeight="1" hidden="1">
      <c r="B57" s="61" t="s">
        <v>104</v>
      </c>
      <c r="C57" s="60">
        <v>3160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f>D57+E57</f>
        <v>0</v>
      </c>
    </row>
    <row r="58" spans="2:16" ht="18" customHeight="1" hidden="1">
      <c r="B58" s="61" t="s">
        <v>103</v>
      </c>
      <c r="C58" s="60">
        <v>3200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>
        <f>D58+E58</f>
        <v>0</v>
      </c>
    </row>
    <row r="59" spans="2:16" ht="28.5" customHeight="1" hidden="1">
      <c r="B59" s="61" t="s">
        <v>102</v>
      </c>
      <c r="C59" s="60">
        <v>3210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>
        <f>D59+E59</f>
        <v>0</v>
      </c>
    </row>
    <row r="60" spans="2:16" ht="28.5" customHeight="1" hidden="1">
      <c r="B60" s="61" t="s">
        <v>101</v>
      </c>
      <c r="C60" s="60">
        <v>3220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>
        <f>D60+E60</f>
        <v>0</v>
      </c>
    </row>
    <row r="61" spans="2:16" ht="36" customHeight="1" hidden="1">
      <c r="B61" s="61" t="s">
        <v>100</v>
      </c>
      <c r="C61" s="60">
        <v>3230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>
        <f>D61+E61</f>
        <v>0</v>
      </c>
    </row>
    <row r="62" spans="2:16" ht="21" customHeight="1" hidden="1">
      <c r="B62" s="61" t="s">
        <v>99</v>
      </c>
      <c r="C62" s="60">
        <v>3240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>
        <f>D62+E62</f>
        <v>0</v>
      </c>
    </row>
    <row r="63" spans="2:16" ht="21" customHeight="1" hidden="1">
      <c r="B63" s="82" t="s">
        <v>98</v>
      </c>
      <c r="C63" s="60">
        <v>4100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>
        <f>D63+E63</f>
        <v>0</v>
      </c>
    </row>
    <row r="64" spans="2:16" ht="19.5" customHeight="1" hidden="1">
      <c r="B64" s="81" t="s">
        <v>97</v>
      </c>
      <c r="C64" s="60">
        <v>4110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>
        <f>D64+E64</f>
        <v>0</v>
      </c>
    </row>
    <row r="65" spans="2:16" ht="28.5" customHeight="1" hidden="1">
      <c r="B65" s="81" t="s">
        <v>96</v>
      </c>
      <c r="C65" s="60">
        <v>4111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>
        <f>D65+E65</f>
        <v>0</v>
      </c>
    </row>
    <row r="66" spans="2:16" ht="28.5" customHeight="1" hidden="1">
      <c r="B66" s="81" t="s">
        <v>95</v>
      </c>
      <c r="C66" s="60">
        <v>4112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>
        <f>D66+E66</f>
        <v>0</v>
      </c>
    </row>
    <row r="67" spans="2:16" ht="28.5" customHeight="1" hidden="1">
      <c r="B67" s="81" t="s">
        <v>94</v>
      </c>
      <c r="C67" s="60">
        <v>4113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>
        <f>D67+E67</f>
        <v>0</v>
      </c>
    </row>
    <row r="68" spans="2:16" ht="24" customHeight="1" hidden="1">
      <c r="B68" s="82" t="s">
        <v>93</v>
      </c>
      <c r="C68" s="60">
        <v>4200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>
        <f>D68+E68</f>
        <v>0</v>
      </c>
    </row>
    <row r="69" spans="2:16" ht="17.25" customHeight="1" hidden="1">
      <c r="B69" s="81" t="s">
        <v>92</v>
      </c>
      <c r="C69" s="60">
        <v>4210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>
        <f>D69+E69</f>
        <v>0</v>
      </c>
    </row>
    <row r="70" spans="2:16" ht="14.25" customHeight="1" hidden="1">
      <c r="B70" s="61" t="s">
        <v>91</v>
      </c>
      <c r="C70" s="60">
        <v>5000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>
        <f>D70+E70</f>
        <v>0</v>
      </c>
    </row>
    <row r="71" spans="2:16" ht="17.25" customHeight="1" hidden="1" thickBot="1">
      <c r="B71" s="80" t="s">
        <v>90</v>
      </c>
      <c r="C71" s="79">
        <v>9000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>
        <f>D71+E71</f>
        <v>0</v>
      </c>
    </row>
    <row r="73" spans="2:16" ht="15">
      <c r="B73" s="26" t="s">
        <v>157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ht="15">
      <c r="B74" s="26" t="s">
        <v>156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ht="15.75" thickBot="1">
      <c r="B75" s="26" t="s">
        <v>20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ht="15.75" customHeight="1" thickBot="1">
      <c r="B76" s="73" t="s">
        <v>88</v>
      </c>
      <c r="C76" s="72" t="s">
        <v>87</v>
      </c>
      <c r="D76" s="71" t="s">
        <v>155</v>
      </c>
      <c r="E76" s="70" t="s">
        <v>154</v>
      </c>
      <c r="F76" s="70" t="s">
        <v>153</v>
      </c>
      <c r="G76" s="70" t="s">
        <v>152</v>
      </c>
      <c r="H76" s="70" t="s">
        <v>151</v>
      </c>
      <c r="I76" s="70" t="s">
        <v>150</v>
      </c>
      <c r="J76" s="70" t="s">
        <v>149</v>
      </c>
      <c r="K76" s="70" t="s">
        <v>148</v>
      </c>
      <c r="L76" s="70" t="s">
        <v>147</v>
      </c>
      <c r="M76" s="70" t="s">
        <v>146</v>
      </c>
      <c r="N76" s="70" t="s">
        <v>145</v>
      </c>
      <c r="O76" s="70" t="s">
        <v>144</v>
      </c>
      <c r="P76" s="69" t="s">
        <v>143</v>
      </c>
    </row>
    <row r="77" spans="2:16" ht="24" customHeight="1" thickBot="1" thickTop="1">
      <c r="B77" s="68">
        <v>1</v>
      </c>
      <c r="C77" s="67">
        <v>2</v>
      </c>
      <c r="D77" s="66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4"/>
    </row>
    <row r="78" spans="2:16" ht="15.75" thickTop="1">
      <c r="B78" s="88" t="s">
        <v>142</v>
      </c>
      <c r="C78" s="87" t="s">
        <v>141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 ht="30">
      <c r="B79" s="63" t="s">
        <v>140</v>
      </c>
      <c r="C79" s="60">
        <v>2000</v>
      </c>
      <c r="D79" s="59">
        <f>D80+D85+D113+D114</f>
        <v>25806.84</v>
      </c>
      <c r="E79" s="59">
        <f>E80+E85+E113+E114</f>
        <v>18160.14</v>
      </c>
      <c r="F79" s="59">
        <f>F80+F85+F113+F114</f>
        <v>9832.69</v>
      </c>
      <c r="G79" s="59">
        <f>G80+G85+G113+G114</f>
        <v>27662.09</v>
      </c>
      <c r="H79" s="59">
        <f>H80+H85+H113+H114</f>
        <v>22665.01</v>
      </c>
      <c r="I79" s="59">
        <f>I80+I85+I113+I114</f>
        <v>20292.35</v>
      </c>
      <c r="J79" s="59">
        <f>J80+J85+J113+J114</f>
        <v>17207.37</v>
      </c>
      <c r="K79" s="59">
        <f>K80+K85+K113+K114</f>
        <v>8972.27</v>
      </c>
      <c r="L79" s="59">
        <f>L80+L85+L113+L114</f>
        <v>40611.85</v>
      </c>
      <c r="M79" s="59">
        <f>M80+M85+M113+M114</f>
        <v>0</v>
      </c>
      <c r="N79" s="59">
        <f>N80+N85+N113+N114</f>
        <v>0</v>
      </c>
      <c r="O79" s="59">
        <f>O80+O85+O113+O114</f>
        <v>0</v>
      </c>
      <c r="P79" s="59">
        <f>D79+E79+F79+G79+H79+I79+J79+K79+L79+M79+N79+O79</f>
        <v>191210.61</v>
      </c>
    </row>
    <row r="80" spans="2:16" ht="30">
      <c r="B80" s="61" t="s">
        <v>139</v>
      </c>
      <c r="C80" s="63">
        <v>2100</v>
      </c>
      <c r="D80" s="59">
        <f>D81</f>
        <v>0</v>
      </c>
      <c r="E80" s="59">
        <f>E81</f>
        <v>0</v>
      </c>
      <c r="F80" s="59">
        <f>F81</f>
        <v>0</v>
      </c>
      <c r="G80" s="59">
        <f>G81</f>
        <v>0</v>
      </c>
      <c r="H80" s="59">
        <f>H81</f>
        <v>0</v>
      </c>
      <c r="I80" s="59">
        <f>I81</f>
        <v>0</v>
      </c>
      <c r="J80" s="59">
        <f>J81</f>
        <v>0</v>
      </c>
      <c r="K80" s="59">
        <f>K81</f>
        <v>0</v>
      </c>
      <c r="L80" s="59">
        <f>L81</f>
        <v>0</v>
      </c>
      <c r="M80" s="59">
        <f>M81</f>
        <v>0</v>
      </c>
      <c r="N80" s="59">
        <f>N81</f>
        <v>0</v>
      </c>
      <c r="O80" s="59">
        <f>O81</f>
        <v>0</v>
      </c>
      <c r="P80" s="59">
        <f>D80+E80+F80+G80+H80+I80+J80+K80+L80+M80+N80+O80</f>
        <v>0</v>
      </c>
    </row>
    <row r="81" spans="2:16" ht="15">
      <c r="B81" s="61" t="s">
        <v>138</v>
      </c>
      <c r="C81" s="60">
        <v>2110</v>
      </c>
      <c r="D81" s="59">
        <f>D82+D84</f>
        <v>0</v>
      </c>
      <c r="E81" s="59">
        <f>E82+E84</f>
        <v>0</v>
      </c>
      <c r="F81" s="59">
        <f>F82+F84</f>
        <v>0</v>
      </c>
      <c r="G81" s="59">
        <f>G82+G84</f>
        <v>0</v>
      </c>
      <c r="H81" s="59">
        <f>H82+H84</f>
        <v>0</v>
      </c>
      <c r="I81" s="59">
        <f>I82+I84</f>
        <v>0</v>
      </c>
      <c r="J81" s="59">
        <f>J82+J84</f>
        <v>0</v>
      </c>
      <c r="K81" s="59">
        <f>K82+K84</f>
        <v>0</v>
      </c>
      <c r="L81" s="59">
        <f>L82+L84</f>
        <v>0</v>
      </c>
      <c r="M81" s="59">
        <f>M82+M84</f>
        <v>0</v>
      </c>
      <c r="N81" s="59">
        <f>N82+N84</f>
        <v>0</v>
      </c>
      <c r="O81" s="59">
        <f>O82+O84</f>
        <v>0</v>
      </c>
      <c r="P81" s="59">
        <f>D81+E81+F81+G81+H81+I81+J81+K81+L81+M81+N81+O81</f>
        <v>0</v>
      </c>
    </row>
    <row r="82" spans="2:16" ht="15">
      <c r="B82" s="61" t="s">
        <v>137</v>
      </c>
      <c r="C82" s="60">
        <v>2111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>
        <f>D82+E82+F82+G82+H82+I82+J82+K82+L82+M82+N82+O82</f>
        <v>0</v>
      </c>
    </row>
    <row r="83" spans="2:16" ht="30">
      <c r="B83" s="61" t="s">
        <v>136</v>
      </c>
      <c r="C83" s="60">
        <v>2112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>
        <f>D83+E83+F83+G83+H83+I83+J83+K83+L83+M83+N83+O83</f>
        <v>0</v>
      </c>
    </row>
    <row r="84" spans="2:16" ht="15">
      <c r="B84" s="61" t="s">
        <v>135</v>
      </c>
      <c r="C84" s="60">
        <v>2120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>
        <f>D84+E84+F84+G84+H84+I84+J84+K84+L84+M84+N84+O84</f>
        <v>0</v>
      </c>
    </row>
    <row r="85" spans="2:16" ht="15">
      <c r="B85" s="62" t="s">
        <v>134</v>
      </c>
      <c r="C85" s="60">
        <v>2200</v>
      </c>
      <c r="D85" s="59">
        <f>D86+D87+D88+D89+D90+D91+D92+D99</f>
        <v>25806.84</v>
      </c>
      <c r="E85" s="59">
        <f>E86+E87+E88+E89+E90+E91+E92+E99</f>
        <v>18160.14</v>
      </c>
      <c r="F85" s="59">
        <f>F86+F87+F88+F89+F90+F91+F92+F99</f>
        <v>9832.69</v>
      </c>
      <c r="G85" s="59">
        <f>G86+G87+G88+G89+G90+G91+G92+G99</f>
        <v>27662.09</v>
      </c>
      <c r="H85" s="59">
        <f>H86+H87+H88+H89+H90+H91+H92+H99</f>
        <v>22665.01</v>
      </c>
      <c r="I85" s="59">
        <f>I86+I87+I88+I89+I90+I91+I92+I99</f>
        <v>20292.35</v>
      </c>
      <c r="J85" s="59">
        <f>J86+J87+J88+J89+J90+J91+J92+J99</f>
        <v>17207.37</v>
      </c>
      <c r="K85" s="59">
        <f>K86+K87+K88+K89+K90+K91+K92+K99</f>
        <v>8972.27</v>
      </c>
      <c r="L85" s="59">
        <f>L86+L87+L88+L89+L90+L91+L92+L99</f>
        <v>40611.85</v>
      </c>
      <c r="M85" s="59">
        <f>M86+M87+M88+M89+M90+M91+M92+M99</f>
        <v>0</v>
      </c>
      <c r="N85" s="59">
        <f>N86+N87+N88+N89+N90+N91+N92+N99</f>
        <v>0</v>
      </c>
      <c r="O85" s="59">
        <f>O86+O87+O88+O89+O90+O91+O92+O99</f>
        <v>0</v>
      </c>
      <c r="P85" s="59">
        <f>D85+E85+F85+G85+H85+I85+J85+K85+L85+M85+N85+O85</f>
        <v>191210.61</v>
      </c>
    </row>
    <row r="86" spans="2:16" ht="30">
      <c r="B86" s="85" t="s">
        <v>133</v>
      </c>
      <c r="C86" s="60">
        <v>2210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>
        <f>D86+E86+F86+G86+H86+I86+J86+K86+L86+M86+N86+O86</f>
        <v>0</v>
      </c>
    </row>
    <row r="87" spans="2:16" ht="30">
      <c r="B87" s="85" t="s">
        <v>132</v>
      </c>
      <c r="C87" s="60">
        <v>2220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>
        <f>D87+E87+F87+G87+H87+I87+J87+K87+L87+M87+N87+O87</f>
        <v>0</v>
      </c>
    </row>
    <row r="88" spans="2:16" ht="15">
      <c r="B88" s="85" t="s">
        <v>131</v>
      </c>
      <c r="C88" s="60">
        <v>2230</v>
      </c>
      <c r="D88" s="59">
        <v>25806.84</v>
      </c>
      <c r="E88" s="59">
        <v>18160.14</v>
      </c>
      <c r="F88" s="59">
        <v>9832.69</v>
      </c>
      <c r="G88" s="59">
        <v>27662.09</v>
      </c>
      <c r="H88" s="59">
        <v>22665.01</v>
      </c>
      <c r="I88" s="59">
        <v>20292.35</v>
      </c>
      <c r="J88" s="59">
        <v>17207.37</v>
      </c>
      <c r="K88" s="59">
        <v>8972.27</v>
      </c>
      <c r="L88" s="59">
        <v>40611.85</v>
      </c>
      <c r="M88" s="59"/>
      <c r="N88" s="59"/>
      <c r="O88" s="59"/>
      <c r="P88" s="59">
        <f>D88+E88+F88+G88+H88+I88+J88+K88+L88+M88+N88+O88</f>
        <v>191210.61</v>
      </c>
    </row>
    <row r="89" spans="2:16" ht="15">
      <c r="B89" s="85" t="s">
        <v>130</v>
      </c>
      <c r="C89" s="60">
        <v>2240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>
        <f>D89+E89+F89+G89+H89+I89+J89+K89+L89+M89+N89+O89</f>
        <v>0</v>
      </c>
    </row>
    <row r="90" spans="2:16" ht="15">
      <c r="B90" s="85" t="s">
        <v>129</v>
      </c>
      <c r="C90" s="60">
        <v>2250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>
        <f>D90+E90+F90+G90+H90+I90+J90+K90+L90+M90+N90+O90</f>
        <v>0</v>
      </c>
    </row>
    <row r="91" spans="2:16" ht="30">
      <c r="B91" s="85" t="s">
        <v>128</v>
      </c>
      <c r="C91" s="60">
        <v>2260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>
        <f>D91+E91+F91+G91+H91+I91+J91+K91+L91+M91+N91+O91</f>
        <v>0</v>
      </c>
    </row>
    <row r="92" spans="2:16" ht="30">
      <c r="B92" s="61" t="s">
        <v>127</v>
      </c>
      <c r="C92" s="60">
        <v>2270</v>
      </c>
      <c r="D92" s="59">
        <f>D93+D94+D95+D96+D97+D98</f>
        <v>0</v>
      </c>
      <c r="E92" s="59">
        <f>E93+E94+E95+E96+E97+E98</f>
        <v>0</v>
      </c>
      <c r="F92" s="59">
        <f>F93+F94+F95+F96+F97+F98</f>
        <v>0</v>
      </c>
      <c r="G92" s="59">
        <f>G93+G94+G95+G96+G97+G98</f>
        <v>0</v>
      </c>
      <c r="H92" s="59">
        <f>H93+H94+H95+H96+H97+H98</f>
        <v>0</v>
      </c>
      <c r="I92" s="59">
        <f>I93+I94+I95+I96+I97+I98</f>
        <v>0</v>
      </c>
      <c r="J92" s="59">
        <f>J93+J94+J95+J96+J97+J98</f>
        <v>0</v>
      </c>
      <c r="K92" s="59">
        <f>K93+K94+K95+K96+K97+K98</f>
        <v>0</v>
      </c>
      <c r="L92" s="59">
        <f>L93+L94+L95+L96+L97+L98</f>
        <v>0</v>
      </c>
      <c r="M92" s="59">
        <f>M93+M94+M95+M96+M97+M98</f>
        <v>0</v>
      </c>
      <c r="N92" s="59">
        <f>N93+N94+N95+N96+N97+N98</f>
        <v>0</v>
      </c>
      <c r="O92" s="59">
        <f>O93+O94+O95+O96+O97+O98</f>
        <v>0</v>
      </c>
      <c r="P92" s="59">
        <f>D92+E92+F92+G92+H92+I92+J92+K92+L92+M92+N92+O92</f>
        <v>0</v>
      </c>
    </row>
    <row r="93" spans="2:16" ht="15">
      <c r="B93" s="61" t="s">
        <v>126</v>
      </c>
      <c r="C93" s="60">
        <v>2271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>
        <f>D93+E93+F93+G93+H93+I93+J93+K93+L93+M93+N93+O93</f>
        <v>0</v>
      </c>
    </row>
    <row r="94" spans="2:16" ht="30">
      <c r="B94" s="61" t="s">
        <v>125</v>
      </c>
      <c r="C94" s="60">
        <v>2272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>
        <f>D94+E94+F94+G94+H94+I94+J94+K94+L94+M94+N94+O94</f>
        <v>0</v>
      </c>
    </row>
    <row r="95" spans="2:16" ht="15">
      <c r="B95" s="61" t="s">
        <v>124</v>
      </c>
      <c r="C95" s="60">
        <v>2273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>
        <f>D95+E95+F95+G95+H95+I95+J95+K95+L95+M95+N95+O95</f>
        <v>0</v>
      </c>
    </row>
    <row r="96" spans="2:16" ht="15">
      <c r="B96" s="61" t="s">
        <v>123</v>
      </c>
      <c r="C96" s="60">
        <v>2274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>
        <f>D96+E96+F96+G96+H96+I96+J96+K96+L96+M96+N96+O96</f>
        <v>0</v>
      </c>
    </row>
    <row r="97" spans="2:16" ht="15">
      <c r="B97" s="61" t="s">
        <v>122</v>
      </c>
      <c r="C97" s="60">
        <v>2275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>
        <f>D97+E97+F97+G97+H97+I97+J97+K97+L97+M97+N97+O97</f>
        <v>0</v>
      </c>
    </row>
    <row r="98" spans="2:16" ht="15">
      <c r="B98" s="62" t="s">
        <v>121</v>
      </c>
      <c r="C98" s="60">
        <v>2276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>
        <f>D98+E98+F98+G98+H98+I98+J98+K98+L98+M98+N98+O98</f>
        <v>0</v>
      </c>
    </row>
    <row r="99" spans="2:16" ht="30">
      <c r="B99" s="61" t="s">
        <v>120</v>
      </c>
      <c r="C99" s="60">
        <v>2280</v>
      </c>
      <c r="D99" s="59">
        <f>D100+D101</f>
        <v>0</v>
      </c>
      <c r="E99" s="59">
        <f>E100+E101</f>
        <v>0</v>
      </c>
      <c r="F99" s="59">
        <f>F100+F101</f>
        <v>0</v>
      </c>
      <c r="G99" s="59">
        <f>G100+G101</f>
        <v>0</v>
      </c>
      <c r="H99" s="59">
        <f>H100+H101</f>
        <v>0</v>
      </c>
      <c r="I99" s="59">
        <f>I100+I101</f>
        <v>0</v>
      </c>
      <c r="J99" s="59">
        <f>J100+J101</f>
        <v>0</v>
      </c>
      <c r="K99" s="59">
        <f>K100+K101</f>
        <v>0</v>
      </c>
      <c r="L99" s="59">
        <f>L100+L101</f>
        <v>0</v>
      </c>
      <c r="M99" s="59">
        <f>M100+M101</f>
        <v>0</v>
      </c>
      <c r="N99" s="59">
        <f>N100+N101</f>
        <v>0</v>
      </c>
      <c r="O99" s="59">
        <f>O100+O101</f>
        <v>0</v>
      </c>
      <c r="P99" s="59">
        <f>D99+E99+F99+G99+H99+I99+J99+K99+L99+M99+N99+O99</f>
        <v>0</v>
      </c>
    </row>
    <row r="100" spans="2:16" ht="45">
      <c r="B100" s="84" t="s">
        <v>119</v>
      </c>
      <c r="C100" s="83">
        <v>2281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>
        <f>D100+E100+F100+G100+H100+I100+J100+K100+L100+M100+N100+O100</f>
        <v>0</v>
      </c>
    </row>
    <row r="101" spans="2:16" ht="45">
      <c r="B101" s="84" t="s">
        <v>118</v>
      </c>
      <c r="C101" s="83">
        <v>2282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>
        <f>D101+E101+F101+G101+H101+I101+J101+K101+L101+M101+N101+O101</f>
        <v>0</v>
      </c>
    </row>
    <row r="102" spans="2:16" ht="15">
      <c r="B102" s="61" t="s">
        <v>117</v>
      </c>
      <c r="C102" s="60">
        <v>2400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>
        <f>D102+E102+F102+G102+H102+I102+J102+K102+L102+M102+N102+O102</f>
        <v>0</v>
      </c>
    </row>
    <row r="103" spans="2:16" ht="30">
      <c r="B103" s="61" t="s">
        <v>116</v>
      </c>
      <c r="C103" s="60">
        <v>2410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>
        <f>D103+E103+F103+G103+H103+I103+J103+K103+L103+M103+N103+O103</f>
        <v>0</v>
      </c>
    </row>
    <row r="104" spans="2:16" ht="30">
      <c r="B104" s="61" t="s">
        <v>115</v>
      </c>
      <c r="C104" s="60">
        <v>2420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f>D104+E104+F104+G104+H104+I104+J104+K104+L104+M104+N104+O104</f>
        <v>0</v>
      </c>
    </row>
    <row r="105" spans="2:16" ht="15">
      <c r="B105" s="61" t="s">
        <v>114</v>
      </c>
      <c r="C105" s="60">
        <v>2600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>
        <f>D105+E105+F105+G105+H105+I105+J105+K105+L105+M105+N105+O105</f>
        <v>0</v>
      </c>
    </row>
    <row r="106" spans="2:16" ht="30">
      <c r="B106" s="61" t="s">
        <v>113</v>
      </c>
      <c r="C106" s="60">
        <v>2610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>
        <f>D106+E106+F106+G106+H106+I106+J106+K106+L106+M106+N106+O106</f>
        <v>0</v>
      </c>
    </row>
    <row r="107" spans="2:16" ht="30">
      <c r="B107" s="61" t="s">
        <v>112</v>
      </c>
      <c r="C107" s="60">
        <v>2620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f>D107+E107+F107+G107+H107+I107+J107+K107+L107+M107+N107+O107</f>
        <v>0</v>
      </c>
    </row>
    <row r="108" spans="2:16" ht="30">
      <c r="B108" s="61" t="s">
        <v>111</v>
      </c>
      <c r="C108" s="60">
        <v>2630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>
        <f>D108+E108+F108+G108+H108+I108+J108+K108+L108+M108+N108+O108</f>
        <v>0</v>
      </c>
    </row>
    <row r="109" spans="2:16" ht="15">
      <c r="B109" s="61" t="s">
        <v>110</v>
      </c>
      <c r="C109" s="60">
        <v>2700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f>D109+E109+F109+G109+H109+I109+J109+K109+L109+M109+N109+O109</f>
        <v>0</v>
      </c>
    </row>
    <row r="110" spans="2:16" ht="15">
      <c r="B110" s="61" t="s">
        <v>109</v>
      </c>
      <c r="C110" s="60">
        <v>2710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f>D110+E110+F110+G110+H110+I110+J110+K110+L110+M110+N110+O110</f>
        <v>0</v>
      </c>
    </row>
    <row r="111" spans="2:16" ht="15">
      <c r="B111" s="61" t="s">
        <v>108</v>
      </c>
      <c r="C111" s="60">
        <v>2720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>
        <f>D111+E111+F111+G111+H111+I111+J111+K111+L111+M111+N111+O111</f>
        <v>0</v>
      </c>
    </row>
    <row r="112" spans="2:16" ht="15">
      <c r="B112" s="61" t="s">
        <v>107</v>
      </c>
      <c r="C112" s="60">
        <v>2730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>
        <f>D112+E112+F112+G112+H112+I112+J112+K112+L112+M112+N112+O112</f>
        <v>0</v>
      </c>
    </row>
    <row r="113" spans="2:16" ht="15">
      <c r="B113" s="61" t="s">
        <v>106</v>
      </c>
      <c r="C113" s="60">
        <v>2800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>
        <f>D113+E113+F113+G113+H113+I113+J113+K113+L113+M113+N113+O113</f>
        <v>0</v>
      </c>
    </row>
    <row r="114" spans="2:16" ht="15">
      <c r="B114" s="63" t="s">
        <v>73</v>
      </c>
      <c r="C114" s="60">
        <v>3000</v>
      </c>
      <c r="D114" s="59">
        <f>D115</f>
        <v>0</v>
      </c>
      <c r="E114" s="59">
        <f>E115</f>
        <v>0</v>
      </c>
      <c r="F114" s="59">
        <f>F115</f>
        <v>0</v>
      </c>
      <c r="G114" s="59">
        <f>G115</f>
        <v>0</v>
      </c>
      <c r="H114" s="59">
        <f>H115</f>
        <v>0</v>
      </c>
      <c r="I114" s="59">
        <f>I115</f>
        <v>0</v>
      </c>
      <c r="J114" s="59">
        <f>J115</f>
        <v>0</v>
      </c>
      <c r="K114" s="59">
        <f>K115</f>
        <v>0</v>
      </c>
      <c r="L114" s="59">
        <f>L115</f>
        <v>0</v>
      </c>
      <c r="M114" s="59">
        <f>M115</f>
        <v>0</v>
      </c>
      <c r="N114" s="59">
        <f>N115</f>
        <v>0</v>
      </c>
      <c r="O114" s="59">
        <f>O115</f>
        <v>0</v>
      </c>
      <c r="P114" s="59">
        <f>D114+E114+F114+G114+H114+I114+J114+K114+L114+M114+N114+O114</f>
        <v>0</v>
      </c>
    </row>
    <row r="115" spans="2:16" ht="15">
      <c r="B115" s="61" t="s">
        <v>72</v>
      </c>
      <c r="C115" s="60">
        <v>3100</v>
      </c>
      <c r="D115" s="59">
        <f>D116</f>
        <v>0</v>
      </c>
      <c r="E115" s="59">
        <f>E116</f>
        <v>0</v>
      </c>
      <c r="F115" s="59">
        <f>F116</f>
        <v>0</v>
      </c>
      <c r="G115" s="59">
        <f>G116</f>
        <v>0</v>
      </c>
      <c r="H115" s="59">
        <f>H116</f>
        <v>0</v>
      </c>
      <c r="I115" s="59">
        <f>I116</f>
        <v>0</v>
      </c>
      <c r="J115" s="59">
        <f>J116</f>
        <v>0</v>
      </c>
      <c r="K115" s="59">
        <f>K116</f>
        <v>0</v>
      </c>
      <c r="L115" s="59">
        <f>L116</f>
        <v>0</v>
      </c>
      <c r="M115" s="59">
        <f>M116</f>
        <v>0</v>
      </c>
      <c r="N115" s="59">
        <f>N116</f>
        <v>0</v>
      </c>
      <c r="O115" s="59">
        <f>O116</f>
        <v>0</v>
      </c>
      <c r="P115" s="59">
        <f>D115+E115+F115+G115+H115+I115+J115+K115+L115+M115+N115+O115</f>
        <v>0</v>
      </c>
    </row>
    <row r="116" spans="2:16" ht="30">
      <c r="B116" s="61" t="s">
        <v>71</v>
      </c>
      <c r="C116" s="60">
        <v>3110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>
        <f>D116+E116+F116+G116+H116+I116+J116+K116+L116+M116+N116+O116</f>
        <v>0</v>
      </c>
    </row>
    <row r="117" spans="2:16" ht="15" hidden="1">
      <c r="B117" s="62" t="s">
        <v>70</v>
      </c>
      <c r="C117" s="60">
        <v>3120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>
        <f>D117+E117</f>
        <v>0</v>
      </c>
    </row>
    <row r="118" spans="2:16" ht="30" hidden="1">
      <c r="B118" s="61" t="s">
        <v>69</v>
      </c>
      <c r="C118" s="60">
        <v>3121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>
        <f>D118+E118</f>
        <v>0</v>
      </c>
    </row>
    <row r="119" spans="2:16" ht="30" hidden="1">
      <c r="B119" s="61" t="s">
        <v>68</v>
      </c>
      <c r="C119" s="60">
        <v>3122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>
        <f>D119+E119</f>
        <v>0</v>
      </c>
    </row>
    <row r="120" spans="2:16" ht="15" hidden="1">
      <c r="B120" s="61" t="s">
        <v>67</v>
      </c>
      <c r="C120" s="60">
        <v>3130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>
        <f>D120+E120</f>
        <v>0</v>
      </c>
    </row>
    <row r="121" spans="2:16" ht="30" hidden="1">
      <c r="B121" s="61" t="s">
        <v>66</v>
      </c>
      <c r="C121" s="60">
        <v>3131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>
        <f>D121+E121</f>
        <v>0</v>
      </c>
    </row>
    <row r="122" spans="2:16" ht="15" hidden="1">
      <c r="B122" s="61" t="s">
        <v>65</v>
      </c>
      <c r="C122" s="60">
        <v>3132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>
        <f>D122+E122</f>
        <v>0</v>
      </c>
    </row>
    <row r="123" spans="2:16" ht="15" hidden="1">
      <c r="B123" s="61" t="s">
        <v>64</v>
      </c>
      <c r="C123" s="60">
        <v>3140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>
        <f>D123+E123</f>
        <v>0</v>
      </c>
    </row>
    <row r="124" spans="2:16" ht="30" hidden="1">
      <c r="B124" s="61" t="s">
        <v>63</v>
      </c>
      <c r="C124" s="60">
        <v>3141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>
        <f>D124+E124</f>
        <v>0</v>
      </c>
    </row>
    <row r="125" spans="2:16" ht="30" hidden="1">
      <c r="B125" s="61" t="s">
        <v>62</v>
      </c>
      <c r="C125" s="60">
        <v>3142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>
        <f>D125+E125</f>
        <v>0</v>
      </c>
    </row>
    <row r="126" spans="2:16" ht="30" hidden="1">
      <c r="B126" s="61" t="s">
        <v>61</v>
      </c>
      <c r="C126" s="60">
        <v>3143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>
        <f>D126+E126</f>
        <v>0</v>
      </c>
    </row>
    <row r="127" spans="2:16" ht="15" hidden="1">
      <c r="B127" s="61" t="s">
        <v>105</v>
      </c>
      <c r="C127" s="60">
        <v>3150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>
        <f>D127+E127</f>
        <v>0</v>
      </c>
    </row>
    <row r="128" spans="2:16" ht="15" hidden="1">
      <c r="B128" s="61" t="s">
        <v>104</v>
      </c>
      <c r="C128" s="60">
        <v>3160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>
        <f>D128+E128</f>
        <v>0</v>
      </c>
    </row>
    <row r="129" spans="2:16" ht="15" hidden="1">
      <c r="B129" s="61" t="s">
        <v>103</v>
      </c>
      <c r="C129" s="60">
        <v>3200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>
        <f>D129+E129</f>
        <v>0</v>
      </c>
    </row>
    <row r="130" spans="2:16" ht="30" hidden="1">
      <c r="B130" s="61" t="s">
        <v>102</v>
      </c>
      <c r="C130" s="60">
        <v>3210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>
        <f>D130+E130</f>
        <v>0</v>
      </c>
    </row>
    <row r="131" spans="2:16" ht="30" hidden="1">
      <c r="B131" s="61" t="s">
        <v>101</v>
      </c>
      <c r="C131" s="60">
        <v>3220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>
        <f>D131+E131</f>
        <v>0</v>
      </c>
    </row>
    <row r="132" spans="2:16" ht="30" hidden="1">
      <c r="B132" s="61" t="s">
        <v>100</v>
      </c>
      <c r="C132" s="60">
        <v>3230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>
        <f>D132+E132</f>
        <v>0</v>
      </c>
    </row>
    <row r="133" spans="2:16" ht="15" hidden="1">
      <c r="B133" s="61" t="s">
        <v>99</v>
      </c>
      <c r="C133" s="60">
        <v>3240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>
        <f>D133+E133</f>
        <v>0</v>
      </c>
    </row>
    <row r="134" spans="2:16" ht="15" hidden="1">
      <c r="B134" s="82" t="s">
        <v>98</v>
      </c>
      <c r="C134" s="60">
        <v>4100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>
        <f>D134+E134</f>
        <v>0</v>
      </c>
    </row>
    <row r="135" spans="2:16" ht="15" hidden="1">
      <c r="B135" s="81" t="s">
        <v>97</v>
      </c>
      <c r="C135" s="60">
        <v>4110</v>
      </c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>
        <f>D135+E135</f>
        <v>0</v>
      </c>
    </row>
    <row r="136" spans="2:16" ht="30" hidden="1">
      <c r="B136" s="81" t="s">
        <v>96</v>
      </c>
      <c r="C136" s="60">
        <v>4111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>
        <f>D136+E136</f>
        <v>0</v>
      </c>
    </row>
    <row r="137" spans="2:16" ht="30" hidden="1">
      <c r="B137" s="81" t="s">
        <v>95</v>
      </c>
      <c r="C137" s="60">
        <v>4112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>
        <f>D137+E137</f>
        <v>0</v>
      </c>
    </row>
    <row r="138" spans="2:16" ht="45" hidden="1">
      <c r="B138" s="81" t="s">
        <v>94</v>
      </c>
      <c r="C138" s="60">
        <v>4113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>
        <f>D138+E138</f>
        <v>0</v>
      </c>
    </row>
    <row r="139" spans="2:16" ht="15" hidden="1">
      <c r="B139" s="82" t="s">
        <v>93</v>
      </c>
      <c r="C139" s="60">
        <v>4200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>
        <f>D139+E139</f>
        <v>0</v>
      </c>
    </row>
    <row r="140" spans="2:16" ht="15" hidden="1">
      <c r="B140" s="81" t="s">
        <v>92</v>
      </c>
      <c r="C140" s="60">
        <v>4210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>
        <f>D140+E140</f>
        <v>0</v>
      </c>
    </row>
    <row r="141" spans="2:16" ht="15" hidden="1">
      <c r="B141" s="61" t="s">
        <v>91</v>
      </c>
      <c r="C141" s="60">
        <v>5000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f>D141+E141</f>
        <v>0</v>
      </c>
    </row>
    <row r="142" spans="2:16" ht="15.75" hidden="1" thickBot="1">
      <c r="B142" s="80" t="s">
        <v>90</v>
      </c>
      <c r="C142" s="79">
        <v>9000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>
        <f>D142+E142</f>
        <v>0</v>
      </c>
    </row>
    <row r="143" spans="2:16" ht="15">
      <c r="B143" s="78"/>
      <c r="C143" s="77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</row>
    <row r="144" spans="2:16" ht="15">
      <c r="B144" s="75" t="s">
        <v>89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2:16" ht="15">
      <c r="B145" s="26" t="s">
        <v>20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2:16" ht="15.75" thickBot="1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</row>
    <row r="147" spans="2:16" ht="15.75" thickBot="1">
      <c r="B147" s="73" t="s">
        <v>88</v>
      </c>
      <c r="C147" s="72" t="s">
        <v>87</v>
      </c>
      <c r="D147" s="71" t="s">
        <v>86</v>
      </c>
      <c r="E147" s="70" t="s">
        <v>85</v>
      </c>
      <c r="F147" s="70" t="s">
        <v>84</v>
      </c>
      <c r="G147" s="70" t="s">
        <v>83</v>
      </c>
      <c r="H147" s="70" t="s">
        <v>82</v>
      </c>
      <c r="I147" s="70" t="s">
        <v>81</v>
      </c>
      <c r="J147" s="70" t="s">
        <v>80</v>
      </c>
      <c r="K147" s="70" t="s">
        <v>79</v>
      </c>
      <c r="L147" s="70" t="s">
        <v>78</v>
      </c>
      <c r="M147" s="70" t="s">
        <v>77</v>
      </c>
      <c r="N147" s="70" t="s">
        <v>76</v>
      </c>
      <c r="O147" s="70" t="s">
        <v>75</v>
      </c>
      <c r="P147" s="69" t="s">
        <v>74</v>
      </c>
    </row>
    <row r="148" spans="2:16" ht="24" customHeight="1" thickBot="1" thickTop="1">
      <c r="B148" s="68">
        <v>1</v>
      </c>
      <c r="C148" s="67">
        <v>2</v>
      </c>
      <c r="D148" s="66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4"/>
    </row>
    <row r="149" spans="2:16" ht="15.75" thickTop="1">
      <c r="B149" s="63" t="s">
        <v>73</v>
      </c>
      <c r="C149" s="60">
        <v>3000</v>
      </c>
      <c r="D149" s="59">
        <f>D150</f>
        <v>0</v>
      </c>
      <c r="E149" s="59">
        <f>E150</f>
        <v>0</v>
      </c>
      <c r="F149" s="59">
        <f>F150</f>
        <v>0</v>
      </c>
      <c r="G149" s="59">
        <f>G150</f>
        <v>0</v>
      </c>
      <c r="H149" s="59">
        <f>H150</f>
        <v>0</v>
      </c>
      <c r="I149" s="59">
        <f>I150</f>
        <v>0</v>
      </c>
      <c r="J149" s="59">
        <f>J150</f>
        <v>25164</v>
      </c>
      <c r="K149" s="59">
        <f>K150</f>
        <v>176716.25</v>
      </c>
      <c r="L149" s="59">
        <f>L150</f>
        <v>2196.07</v>
      </c>
      <c r="M149" s="59">
        <f>M150</f>
        <v>0</v>
      </c>
      <c r="N149" s="59">
        <f>N150</f>
        <v>0</v>
      </c>
      <c r="O149" s="59">
        <f>O150</f>
        <v>0</v>
      </c>
      <c r="P149" s="59">
        <f>D149+E149+F149+G149+H149+I149+J149+K149+L149+M149+N149+O149</f>
        <v>204076.32</v>
      </c>
    </row>
    <row r="150" spans="2:16" ht="15">
      <c r="B150" s="61" t="s">
        <v>72</v>
      </c>
      <c r="C150" s="60">
        <v>3100</v>
      </c>
      <c r="D150" s="59">
        <f>D151+D152+D155+D158</f>
        <v>0</v>
      </c>
      <c r="E150" s="59">
        <f>E151+E152+E155+E158</f>
        <v>0</v>
      </c>
      <c r="F150" s="59">
        <f>F151+F152+F155+F158</f>
        <v>0</v>
      </c>
      <c r="G150" s="59">
        <f>G151+G152+G155+G158</f>
        <v>0</v>
      </c>
      <c r="H150" s="59">
        <f>H151+H152+H155+H158</f>
        <v>0</v>
      </c>
      <c r="I150" s="59">
        <f>I151+I152+I155+I158</f>
        <v>0</v>
      </c>
      <c r="J150" s="59">
        <f>J151+J152+J155+J158</f>
        <v>25164</v>
      </c>
      <c r="K150" s="59">
        <f>K151+K152+K155+K158</f>
        <v>176716.25</v>
      </c>
      <c r="L150" s="59">
        <f>L151+L152+L155+L158</f>
        <v>2196.07</v>
      </c>
      <c r="M150" s="59">
        <f>M151+M152+M155+M158</f>
        <v>0</v>
      </c>
      <c r="N150" s="59">
        <f>N151+N152+N155+N158</f>
        <v>0</v>
      </c>
      <c r="O150" s="59">
        <f>O151+O152+O155+O158</f>
        <v>0</v>
      </c>
      <c r="P150" s="59">
        <f>D150+E150+F150+G150+H150+I150+J150+K150+L150+M150+N150+O150</f>
        <v>204076.32</v>
      </c>
    </row>
    <row r="151" spans="2:16" ht="30">
      <c r="B151" s="61" t="s">
        <v>71</v>
      </c>
      <c r="C151" s="60">
        <v>3110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>
        <f>D151+E151+F151+G151+H151+I151+J151+K151+L151+M151+N151+O151</f>
        <v>0</v>
      </c>
    </row>
    <row r="152" spans="2:16" ht="15">
      <c r="B152" s="62" t="s">
        <v>70</v>
      </c>
      <c r="C152" s="60">
        <v>3120</v>
      </c>
      <c r="D152" s="59">
        <f>D153+D154</f>
        <v>0</v>
      </c>
      <c r="E152" s="59">
        <f>E153+E154</f>
        <v>0</v>
      </c>
      <c r="F152" s="59">
        <f>F153+F154</f>
        <v>0</v>
      </c>
      <c r="G152" s="59">
        <f>G153+G154</f>
        <v>0</v>
      </c>
      <c r="H152" s="59">
        <f>H153+H154</f>
        <v>0</v>
      </c>
      <c r="I152" s="59">
        <f>I153+I154</f>
        <v>0</v>
      </c>
      <c r="J152" s="59">
        <f>J153+J154</f>
        <v>0</v>
      </c>
      <c r="K152" s="59">
        <f>K153+K154</f>
        <v>0</v>
      </c>
      <c r="L152" s="59">
        <f>L153+L154</f>
        <v>0</v>
      </c>
      <c r="M152" s="59">
        <f>M153+M154</f>
        <v>0</v>
      </c>
      <c r="N152" s="59">
        <f>N153+N154</f>
        <v>0</v>
      </c>
      <c r="O152" s="59">
        <f>O153+O154</f>
        <v>0</v>
      </c>
      <c r="P152" s="59">
        <f>D152+E152+F152+G152+H152+I152+J152+K152+L152+M152+N152+O152</f>
        <v>0</v>
      </c>
    </row>
    <row r="153" spans="2:16" ht="30">
      <c r="B153" s="61" t="s">
        <v>69</v>
      </c>
      <c r="C153" s="60">
        <v>3121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>
        <f>D153+E153+F153+G153+H153+I153+J153+K153+L153+M153+N153+O153</f>
        <v>0</v>
      </c>
    </row>
    <row r="154" spans="2:16" ht="30">
      <c r="B154" s="61" t="s">
        <v>68</v>
      </c>
      <c r="C154" s="60">
        <v>3122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>
        <f>D154+E154+F154+G154+H154+I154+J154+K154+L154+M154+N154+O154</f>
        <v>0</v>
      </c>
    </row>
    <row r="155" spans="2:16" ht="15">
      <c r="B155" s="61" t="s">
        <v>67</v>
      </c>
      <c r="C155" s="60">
        <v>3130</v>
      </c>
      <c r="D155" s="59">
        <f>D156+D157</f>
        <v>0</v>
      </c>
      <c r="E155" s="59">
        <f>E156+E157</f>
        <v>0</v>
      </c>
      <c r="F155" s="59">
        <f>F156+F157</f>
        <v>0</v>
      </c>
      <c r="G155" s="59">
        <f>G156+G157</f>
        <v>0</v>
      </c>
      <c r="H155" s="59">
        <f>H156+H157</f>
        <v>0</v>
      </c>
      <c r="I155" s="59">
        <f>I156+I157</f>
        <v>0</v>
      </c>
      <c r="J155" s="59">
        <f>J156+J157</f>
        <v>25164</v>
      </c>
      <c r="K155" s="59">
        <f>K156+K157</f>
        <v>176716.25</v>
      </c>
      <c r="L155" s="59">
        <f>L156+L157</f>
        <v>2196.07</v>
      </c>
      <c r="M155" s="59">
        <f>M156+M157</f>
        <v>0</v>
      </c>
      <c r="N155" s="59">
        <f>N156+N157</f>
        <v>0</v>
      </c>
      <c r="O155" s="59">
        <f>O156+O157</f>
        <v>0</v>
      </c>
      <c r="P155" s="59">
        <f>D155+E155+F155+G155+H155+I155+J155+K155+L155+M155+N155+O155</f>
        <v>204076.32</v>
      </c>
    </row>
    <row r="156" spans="2:16" ht="30">
      <c r="B156" s="61" t="s">
        <v>66</v>
      </c>
      <c r="C156" s="60">
        <v>3131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>
        <f>D156+E156+F156+G156+H156+I156+J156+K156+L156+M156+N156+O156</f>
        <v>0</v>
      </c>
    </row>
    <row r="157" spans="2:16" ht="15">
      <c r="B157" s="61" t="s">
        <v>65</v>
      </c>
      <c r="C157" s="60">
        <v>3132</v>
      </c>
      <c r="D157" s="59"/>
      <c r="E157" s="59"/>
      <c r="F157" s="59"/>
      <c r="G157" s="59"/>
      <c r="H157" s="59"/>
      <c r="I157" s="59"/>
      <c r="J157" s="59">
        <f>25164</f>
        <v>25164</v>
      </c>
      <c r="K157" s="59">
        <v>176716.25</v>
      </c>
      <c r="L157" s="59">
        <f>2196.07</f>
        <v>2196.07</v>
      </c>
      <c r="M157" s="59"/>
      <c r="N157" s="59"/>
      <c r="O157" s="59"/>
      <c r="P157" s="59">
        <f>D157+E157+F157+G157+H157+I157+J157+K157+L157+M157+N157+O157</f>
        <v>204076.32</v>
      </c>
    </row>
    <row r="158" spans="2:16" ht="15">
      <c r="B158" s="61" t="s">
        <v>64</v>
      </c>
      <c r="C158" s="60">
        <v>3140</v>
      </c>
      <c r="D158" s="59">
        <f>D159+D160+D161</f>
        <v>0</v>
      </c>
      <c r="E158" s="59">
        <f>E159+E160+E161</f>
        <v>0</v>
      </c>
      <c r="F158" s="59">
        <f>F159+F160+F161</f>
        <v>0</v>
      </c>
      <c r="G158" s="59">
        <f>G159+G160+G161</f>
        <v>0</v>
      </c>
      <c r="H158" s="59">
        <f>H159+H160+H161</f>
        <v>0</v>
      </c>
      <c r="I158" s="59">
        <f>I159+I160+I161</f>
        <v>0</v>
      </c>
      <c r="J158" s="59">
        <f>J159+J160+J161</f>
        <v>0</v>
      </c>
      <c r="K158" s="59">
        <f>K159+K160+K161</f>
        <v>0</v>
      </c>
      <c r="L158" s="59">
        <f>L159+L160+L161</f>
        <v>0</v>
      </c>
      <c r="M158" s="59">
        <f>M159+M160+M161</f>
        <v>0</v>
      </c>
      <c r="N158" s="59">
        <f>N159+N160+N161</f>
        <v>0</v>
      </c>
      <c r="O158" s="59">
        <f>O159+O160+O161</f>
        <v>0</v>
      </c>
      <c r="P158" s="59">
        <f>D158+E158+F158+G158+H158+I158+J158+K158+L158+M158+N158+O158</f>
        <v>0</v>
      </c>
    </row>
    <row r="159" spans="2:16" ht="30">
      <c r="B159" s="61" t="s">
        <v>63</v>
      </c>
      <c r="C159" s="60">
        <v>3141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>
        <f>D159+E159+F159+G159+H159+I159+J159+K159+L159+M159+N159+O159</f>
        <v>0</v>
      </c>
    </row>
    <row r="160" spans="2:16" ht="30">
      <c r="B160" s="61" t="s">
        <v>62</v>
      </c>
      <c r="C160" s="60">
        <v>3142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>
        <f>D160+E160+F160+G160+H160+I160+J160+K160+L160+M160+N160+O160</f>
        <v>0</v>
      </c>
    </row>
    <row r="161" spans="2:16" ht="30">
      <c r="B161" s="61" t="s">
        <v>61</v>
      </c>
      <c r="C161" s="60">
        <v>3143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>
        <f>D161+E161+F161+G161+H161+I161+J161+K161+L161+M161+N161+O161</f>
        <v>0</v>
      </c>
    </row>
    <row r="163" spans="2:16" ht="15">
      <c r="B163" s="28" t="s">
        <v>60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2:16" ht="15">
      <c r="B164" s="26" t="s">
        <v>20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2:16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2:16" ht="18.75" customHeight="1">
      <c r="B166" s="24"/>
      <c r="C166" s="23"/>
      <c r="D166" s="35" t="s">
        <v>59</v>
      </c>
      <c r="E166" s="35" t="s">
        <v>58</v>
      </c>
      <c r="F166" s="35" t="s">
        <v>26</v>
      </c>
      <c r="G166" s="35" t="s">
        <v>57</v>
      </c>
      <c r="H166" s="35" t="s">
        <v>56</v>
      </c>
      <c r="I166" s="35" t="s">
        <v>26</v>
      </c>
      <c r="J166" s="17" t="s">
        <v>55</v>
      </c>
      <c r="K166" s="17" t="s">
        <v>54</v>
      </c>
      <c r="L166" s="35" t="s">
        <v>26</v>
      </c>
      <c r="M166" s="17" t="s">
        <v>53</v>
      </c>
      <c r="N166" s="17" t="s">
        <v>52</v>
      </c>
      <c r="O166" s="35" t="s">
        <v>26</v>
      </c>
      <c r="P166" s="58"/>
    </row>
    <row r="167" spans="2:16" ht="28.5" customHeight="1">
      <c r="B167" s="19"/>
      <c r="C167" s="18"/>
      <c r="D167" s="22"/>
      <c r="E167" s="17"/>
      <c r="F167" s="35"/>
      <c r="G167" s="22"/>
      <c r="H167" s="17"/>
      <c r="I167" s="35"/>
      <c r="J167" s="22"/>
      <c r="K167" s="17"/>
      <c r="L167" s="35"/>
      <c r="M167" s="22"/>
      <c r="N167" s="17"/>
      <c r="O167" s="35"/>
      <c r="P167" s="57"/>
    </row>
    <row r="168" spans="2:16" ht="15">
      <c r="B168" s="56" t="s">
        <v>51</v>
      </c>
      <c r="C168" s="55">
        <v>1.1</v>
      </c>
      <c r="D168" s="54"/>
      <c r="E168" s="49"/>
      <c r="F168" s="51"/>
      <c r="G168" s="53"/>
      <c r="H168" s="49"/>
      <c r="I168" s="51"/>
      <c r="J168" s="53"/>
      <c r="K168" s="49"/>
      <c r="L168" s="51"/>
      <c r="M168" s="53"/>
      <c r="N168" s="49"/>
      <c r="O168" s="32"/>
      <c r="P168" s="48"/>
    </row>
    <row r="169" spans="2:16" ht="15">
      <c r="B169" s="47"/>
      <c r="C169" s="36"/>
      <c r="D169" s="52"/>
      <c r="E169" s="49"/>
      <c r="F169" s="51"/>
      <c r="G169" s="50"/>
      <c r="H169" s="49"/>
      <c r="I169" s="51"/>
      <c r="J169" s="50"/>
      <c r="K169" s="49"/>
      <c r="L169" s="51"/>
      <c r="M169" s="50"/>
      <c r="N169" s="49"/>
      <c r="O169" s="32"/>
      <c r="P169" s="48"/>
    </row>
    <row r="170" spans="2:16" ht="15">
      <c r="B170" s="47"/>
      <c r="C170" s="36"/>
      <c r="D170" s="52"/>
      <c r="E170" s="49"/>
      <c r="F170" s="51"/>
      <c r="G170" s="50"/>
      <c r="H170" s="49"/>
      <c r="I170" s="51"/>
      <c r="J170" s="50"/>
      <c r="K170" s="49"/>
      <c r="L170" s="51"/>
      <c r="M170" s="50"/>
      <c r="N170" s="49"/>
      <c r="O170" s="32"/>
      <c r="P170" s="48"/>
    </row>
    <row r="171" spans="2:16" ht="15">
      <c r="B171" s="47"/>
      <c r="C171" s="40"/>
      <c r="D171" s="46"/>
      <c r="E171" s="43"/>
      <c r="F171" s="45"/>
      <c r="G171" s="44"/>
      <c r="H171" s="43"/>
      <c r="I171" s="45"/>
      <c r="J171" s="44"/>
      <c r="K171" s="43"/>
      <c r="L171" s="45"/>
      <c r="M171" s="44"/>
      <c r="N171" s="43"/>
      <c r="O171" s="31"/>
      <c r="P171" s="42"/>
    </row>
    <row r="172" spans="2:16" ht="15">
      <c r="B172" s="41"/>
      <c r="C172" s="40"/>
      <c r="D172" s="38"/>
      <c r="E172" s="37"/>
      <c r="F172" s="39"/>
      <c r="G172" s="38"/>
      <c r="H172" s="37"/>
      <c r="I172" s="39"/>
      <c r="J172" s="38"/>
      <c r="K172" s="37"/>
      <c r="L172" s="39"/>
      <c r="M172" s="38"/>
      <c r="N172" s="37"/>
      <c r="O172" s="30"/>
      <c r="P172" s="36"/>
    </row>
    <row r="173" spans="5:15" ht="12.75">
      <c r="E173" s="29" t="s">
        <v>50</v>
      </c>
      <c r="F173" s="3">
        <f>C168+D168+D169+D170+D171+D172-E168-E169-E170-E171-E172</f>
        <v>1.1</v>
      </c>
      <c r="H173" s="29" t="s">
        <v>49</v>
      </c>
      <c r="I173" s="3">
        <f>F173+G168+G169+G170+G171+G172-H168-H169-H170-H171-H172</f>
        <v>1.1</v>
      </c>
      <c r="K173" s="29" t="s">
        <v>48</v>
      </c>
      <c r="L173" s="3">
        <f>I173+J168+J169+J170+J171+J172-K168-K169-K170-K171-K172</f>
        <v>1.1</v>
      </c>
      <c r="N173" s="29" t="s">
        <v>47</v>
      </c>
      <c r="O173" s="3">
        <f>L173+M168+M169+M170+M171+M172-N168-N169-N170-N171-N172</f>
        <v>1.1</v>
      </c>
    </row>
    <row r="174" spans="4:15" ht="12.75">
      <c r="D174" s="17" t="s">
        <v>46</v>
      </c>
      <c r="E174" s="17" t="s">
        <v>45</v>
      </c>
      <c r="F174" s="35" t="s">
        <v>26</v>
      </c>
      <c r="G174" s="17" t="s">
        <v>44</v>
      </c>
      <c r="H174" s="17" t="s">
        <v>43</v>
      </c>
      <c r="I174" s="35" t="s">
        <v>26</v>
      </c>
      <c r="J174" s="17" t="s">
        <v>42</v>
      </c>
      <c r="K174" s="17" t="s">
        <v>41</v>
      </c>
      <c r="L174" s="35" t="s">
        <v>26</v>
      </c>
      <c r="M174" s="17" t="s">
        <v>40</v>
      </c>
      <c r="N174" s="17" t="s">
        <v>39</v>
      </c>
      <c r="O174" s="35" t="s">
        <v>26</v>
      </c>
    </row>
    <row r="175" spans="4:15" ht="33" customHeight="1">
      <c r="D175" s="17"/>
      <c r="E175" s="17"/>
      <c r="F175" s="35"/>
      <c r="G175" s="17"/>
      <c r="H175" s="17"/>
      <c r="I175" s="35"/>
      <c r="J175" s="17"/>
      <c r="K175" s="17"/>
      <c r="L175" s="35"/>
      <c r="M175" s="17"/>
      <c r="N175" s="17"/>
      <c r="O175" s="35"/>
    </row>
    <row r="176" spans="4:15" ht="15">
      <c r="D176" s="3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4:15" ht="15">
      <c r="D177" s="3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4:15" ht="15">
      <c r="D178" s="3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4:15" ht="15">
      <c r="D179" s="5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4:15" ht="15"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5:15" ht="12.75">
      <c r="E181" s="29" t="s">
        <v>38</v>
      </c>
      <c r="F181" s="3">
        <f>O173+D176+D177+D178+D179+D180-E176-E177-E178-E179-E180</f>
        <v>1.1</v>
      </c>
      <c r="H181" s="29" t="s">
        <v>37</v>
      </c>
      <c r="I181" s="3">
        <f>F181+G176+G177+G178+G179+G180-H176-H177-H178-H179-H180</f>
        <v>1.1</v>
      </c>
      <c r="K181" s="29" t="s">
        <v>36</v>
      </c>
      <c r="L181" s="3">
        <f>I181+J176+J177+J178+J179+J180-K176-K177-K178-K179-K180</f>
        <v>1.1</v>
      </c>
      <c r="N181" s="29" t="s">
        <v>35</v>
      </c>
      <c r="O181" s="3">
        <f>L181+M176+M177+M178+M179+M180-N176-N177-N178-N179-N180</f>
        <v>1.1</v>
      </c>
    </row>
    <row r="182" spans="4:15" ht="12.75">
      <c r="D182" s="17" t="s">
        <v>34</v>
      </c>
      <c r="E182" s="17" t="s">
        <v>33</v>
      </c>
      <c r="F182" s="35" t="s">
        <v>26</v>
      </c>
      <c r="G182" s="17" t="s">
        <v>32</v>
      </c>
      <c r="H182" s="17" t="s">
        <v>31</v>
      </c>
      <c r="I182" s="35" t="s">
        <v>26</v>
      </c>
      <c r="J182" s="17" t="s">
        <v>30</v>
      </c>
      <c r="K182" s="17" t="s">
        <v>29</v>
      </c>
      <c r="L182" s="35" t="s">
        <v>26</v>
      </c>
      <c r="M182" s="17" t="s">
        <v>28</v>
      </c>
      <c r="N182" s="17" t="s">
        <v>27</v>
      </c>
      <c r="O182" s="35" t="s">
        <v>26</v>
      </c>
    </row>
    <row r="183" spans="4:15" ht="31.5" customHeight="1">
      <c r="D183" s="17"/>
      <c r="E183" s="17"/>
      <c r="F183" s="35"/>
      <c r="G183" s="17"/>
      <c r="H183" s="17"/>
      <c r="I183" s="35"/>
      <c r="J183" s="17"/>
      <c r="K183" s="17"/>
      <c r="L183" s="35"/>
      <c r="M183" s="17"/>
      <c r="N183" s="17"/>
      <c r="O183" s="35"/>
    </row>
    <row r="184" spans="4:15" ht="15">
      <c r="D184" s="34"/>
      <c r="E184" s="34"/>
      <c r="F184" s="33"/>
      <c r="G184" s="34"/>
      <c r="H184" s="34"/>
      <c r="I184" s="33"/>
      <c r="J184" s="34"/>
      <c r="K184" s="34"/>
      <c r="L184" s="33"/>
      <c r="M184" s="34"/>
      <c r="N184" s="34"/>
      <c r="O184" s="33"/>
    </row>
    <row r="185" spans="4:15" ht="15">
      <c r="D185" s="34"/>
      <c r="E185" s="34"/>
      <c r="F185" s="33"/>
      <c r="G185" s="34"/>
      <c r="H185" s="34"/>
      <c r="I185" s="33"/>
      <c r="J185" s="34"/>
      <c r="K185" s="34"/>
      <c r="L185" s="33"/>
      <c r="M185" s="34"/>
      <c r="N185" s="34"/>
      <c r="O185" s="33"/>
    </row>
    <row r="186" spans="4:15" ht="15">
      <c r="D186" s="3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4:15" ht="15">
      <c r="D187" s="5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4:15" ht="15"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5:15" ht="12.75">
      <c r="E189" s="29" t="s">
        <v>25</v>
      </c>
      <c r="F189" s="3">
        <f>O181+D184+D185+D186+D187+D188-E184-E185-E186-E187-E188</f>
        <v>1.1</v>
      </c>
      <c r="H189" s="29" t="s">
        <v>24</v>
      </c>
      <c r="I189" s="3">
        <f>F189+G184+G185+G186+G187+G188-H184-H185-H186-H187-H188</f>
        <v>1.1</v>
      </c>
      <c r="K189" s="29" t="s">
        <v>23</v>
      </c>
      <c r="L189" s="3">
        <f>I189+J184+J185+J186+J187+J188-K184-K185-K186-K187-K188</f>
        <v>1.1</v>
      </c>
      <c r="N189" s="29" t="s">
        <v>22</v>
      </c>
      <c r="O189" s="3">
        <f>L189+M184+M185+M186+M187+M188-N184-N185-N186-N187-N188</f>
        <v>1.1</v>
      </c>
    </row>
    <row r="190" spans="2:16" ht="15">
      <c r="B190" s="28" t="s">
        <v>21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2:16" ht="15">
      <c r="B191" s="26" t="s">
        <v>20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2:16" ht="1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2:16" ht="12.75">
      <c r="B193" s="24" t="s">
        <v>19</v>
      </c>
      <c r="C193" s="23"/>
      <c r="D193" s="17" t="s">
        <v>18</v>
      </c>
      <c r="E193" s="22" t="s">
        <v>17</v>
      </c>
      <c r="F193" s="21" t="s">
        <v>16</v>
      </c>
      <c r="G193" s="21" t="s">
        <v>15</v>
      </c>
      <c r="H193" s="21" t="s">
        <v>14</v>
      </c>
      <c r="I193" s="21" t="s">
        <v>13</v>
      </c>
      <c r="J193" s="21" t="s">
        <v>12</v>
      </c>
      <c r="K193" s="21" t="s">
        <v>11</v>
      </c>
      <c r="L193" s="21" t="s">
        <v>10</v>
      </c>
      <c r="M193" s="22" t="s">
        <v>9</v>
      </c>
      <c r="N193" s="22" t="s">
        <v>8</v>
      </c>
      <c r="O193" s="21" t="s">
        <v>7</v>
      </c>
      <c r="P193" s="20" t="s">
        <v>6</v>
      </c>
    </row>
    <row r="194" spans="2:16" ht="21" customHeight="1">
      <c r="B194" s="19"/>
      <c r="C194" s="18"/>
      <c r="D194" s="17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4"/>
    </row>
    <row r="195" spans="2:16" ht="15">
      <c r="B195" s="9" t="s">
        <v>5</v>
      </c>
      <c r="C195" s="8"/>
      <c r="D195" s="4"/>
      <c r="E195" s="13">
        <v>900</v>
      </c>
      <c r="F195" s="4">
        <v>4350</v>
      </c>
      <c r="G195" s="4"/>
      <c r="H195" s="4"/>
      <c r="I195" s="4">
        <v>5800</v>
      </c>
      <c r="J195" s="4"/>
      <c r="K195" s="4"/>
      <c r="L195" s="4"/>
      <c r="M195" s="4"/>
      <c r="N195" s="4"/>
      <c r="O195" s="4"/>
      <c r="P195" s="4">
        <f>D195+E195+F195+G195+H195+I195+J195+K195+L195+M195+N195+O195</f>
        <v>11050</v>
      </c>
    </row>
    <row r="196" spans="2:16" ht="15">
      <c r="B196" s="9" t="s">
        <v>4</v>
      </c>
      <c r="C196" s="8"/>
      <c r="D196" s="3"/>
      <c r="E196" s="3">
        <v>5129</v>
      </c>
      <c r="F196" s="3"/>
      <c r="G196" s="3">
        <v>2800</v>
      </c>
      <c r="H196" s="3"/>
      <c r="I196" s="3"/>
      <c r="J196" s="3"/>
      <c r="K196" s="3"/>
      <c r="L196" s="3"/>
      <c r="M196" s="3"/>
      <c r="N196" s="3"/>
      <c r="O196" s="3"/>
      <c r="P196" s="4">
        <f>D196+E196+F196+G196+H196+I196+J196+K196+L196+M196+N196+O196</f>
        <v>7929</v>
      </c>
    </row>
    <row r="197" spans="2:16" ht="15">
      <c r="B197" s="12" t="s">
        <v>3</v>
      </c>
      <c r="C197" s="11"/>
      <c r="D197" s="10"/>
      <c r="E197" s="3">
        <v>3000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>
        <f>D197+E197+F197+G197+H197+I197+J197+K197+L197+M197+N197+O197</f>
        <v>3000</v>
      </c>
    </row>
    <row r="198" spans="2:16" ht="15">
      <c r="B198" s="9" t="s">
        <v>2</v>
      </c>
      <c r="C198" s="8"/>
      <c r="D198" s="3"/>
      <c r="E198" s="4"/>
      <c r="F198" s="4"/>
      <c r="G198" s="4">
        <v>680</v>
      </c>
      <c r="H198" s="4"/>
      <c r="I198" s="4">
        <v>1149</v>
      </c>
      <c r="J198" s="4">
        <v>396</v>
      </c>
      <c r="K198" s="4">
        <v>594</v>
      </c>
      <c r="L198" s="4"/>
      <c r="M198" s="4"/>
      <c r="N198" s="4"/>
      <c r="O198" s="4"/>
      <c r="P198" s="4">
        <f>D198+E198+F198+G198+H198+I198+J198+K198+L198+M198+N198+O198</f>
        <v>2819</v>
      </c>
    </row>
    <row r="199" spans="2:16" ht="15">
      <c r="B199" s="9" t="s">
        <v>1</v>
      </c>
      <c r="C199" s="8"/>
      <c r="D199" s="3"/>
      <c r="E199" s="4"/>
      <c r="F199" s="4"/>
      <c r="G199" s="4"/>
      <c r="H199" s="4"/>
      <c r="I199" s="4">
        <v>1600</v>
      </c>
      <c r="J199" s="4"/>
      <c r="K199" s="4"/>
      <c r="L199" s="4"/>
      <c r="M199" s="4"/>
      <c r="N199" s="4"/>
      <c r="O199" s="4"/>
      <c r="P199" s="4">
        <f>D199+E199+F199+G199+H199+I199+J199+K199+L199+M199+N199+O199</f>
        <v>1600</v>
      </c>
    </row>
    <row r="200" spans="2:16" ht="15">
      <c r="B200" s="9" t="s">
        <v>0</v>
      </c>
      <c r="C200" s="8"/>
      <c r="D200" s="3"/>
      <c r="E200" s="4"/>
      <c r="F200" s="4"/>
      <c r="G200" s="4"/>
      <c r="H200" s="4"/>
      <c r="I200" s="4"/>
      <c r="J200" s="4">
        <v>507</v>
      </c>
      <c r="K200" s="4"/>
      <c r="L200" s="4"/>
      <c r="M200" s="4"/>
      <c r="N200" s="4"/>
      <c r="O200" s="4"/>
      <c r="P200" s="4">
        <f>D200+E200+F200+G200+H200+I200+J200+K200+L200+M200+N200+O200</f>
        <v>507</v>
      </c>
    </row>
    <row r="201" spans="2:16" ht="15">
      <c r="B201" s="9"/>
      <c r="C201" s="8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>
        <f>D201+E201+F201+G201+H201+I201+J201+K201+L201+M201+N201+O201</f>
        <v>0</v>
      </c>
    </row>
    <row r="202" spans="2:16" ht="15">
      <c r="B202" s="9"/>
      <c r="C202" s="8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>
        <f>D202+E202+F202+G202+H202+I202+J202+K202+L202+M202+N202+O202</f>
        <v>0</v>
      </c>
    </row>
    <row r="203" spans="2:16" ht="15">
      <c r="B203" s="9"/>
      <c r="C203" s="8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>
        <f>D203+E203+F203+G203+H203+I203+J203+K203+L203+M203+N203+O203</f>
        <v>0</v>
      </c>
    </row>
    <row r="204" spans="2:16" ht="15">
      <c r="B204" s="9"/>
      <c r="C204" s="8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>
        <f>D204+E204+F204+G204+H204+I204+J204+K204+L204+M204+N204+O204</f>
        <v>0</v>
      </c>
    </row>
    <row r="205" spans="2:16" ht="15">
      <c r="B205" s="9"/>
      <c r="C205" s="8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>
        <f>D205+E205+F205+G205+H205+I205+J205+K205+L205+M205+N205+O205</f>
        <v>0</v>
      </c>
    </row>
    <row r="206" spans="2:16" ht="15">
      <c r="B206" s="7"/>
      <c r="C206" s="6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>
        <f>D206+E206+F206+G206+H206+I206+J206+K206+L206+M206+N206+O206</f>
        <v>0</v>
      </c>
    </row>
    <row r="207" spans="2:16" ht="15">
      <c r="B207" s="7"/>
      <c r="C207" s="6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>
        <f>D207+E207+F207+G207+H207+I207+J207+K207+L207+M207+N207+O207</f>
        <v>0</v>
      </c>
    </row>
    <row r="208" spans="2:16" ht="15">
      <c r="B208" s="7"/>
      <c r="C208" s="6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>
        <f>D208+E208+F208+G208+H208+I208+J208+K208+L208+M208+N208+O208</f>
        <v>0</v>
      </c>
    </row>
    <row r="209" spans="2:16" ht="15">
      <c r="B209" s="7"/>
      <c r="C209" s="6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>
        <f>D209+E209+F209+G209+H209+I209+J209+K209+L209+M209+N209+O209</f>
        <v>0</v>
      </c>
    </row>
    <row r="210" spans="2:16" ht="15">
      <c r="B210" s="7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>
        <f>D210+E210+F210+G210+H210+I210+J210+K210+L210+M210+N210+O210</f>
        <v>0</v>
      </c>
    </row>
    <row r="211" spans="2:16" ht="15">
      <c r="B211" s="7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>
        <f>D211+E211+F211+G211+H211+I211+J211+K211+L211+M211+N211+O211</f>
        <v>0</v>
      </c>
    </row>
    <row r="212" spans="2:16" ht="15">
      <c r="B212" s="7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>
        <f>D212+E212+F212+G212+H212+I212+J212+K212+L212+M212+N212+O212</f>
        <v>0</v>
      </c>
    </row>
    <row r="213" spans="2:16" ht="15">
      <c r="B213" s="7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>
        <f>D213+E213+F213+G213+H213+I213+J213+K213+L213+M213+N213+O213</f>
        <v>0</v>
      </c>
    </row>
    <row r="214" spans="2:16" ht="15">
      <c r="B214" s="7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>
        <f>D214+E214+F214+G214+H214+I214+J214+K214+L214+M214+N214+O214</f>
        <v>0</v>
      </c>
    </row>
    <row r="215" spans="2:16" ht="15">
      <c r="B215" s="7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>
        <f>D215+E215+F215+G215+H215+I215+J215+K215+L215+M215+N215+O215</f>
        <v>0</v>
      </c>
    </row>
    <row r="216" spans="2:16" ht="15">
      <c r="B216" s="7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>
        <f>D216+E216+F216+G216+H216+I216+J216+K216+L216+M216+N216+O216</f>
        <v>0</v>
      </c>
    </row>
    <row r="217" spans="2:16" ht="15">
      <c r="B217" s="7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>
        <f>D217+E217+F217+G217+H217+I217+J217+K217+L217+M217+N217+O217</f>
        <v>0</v>
      </c>
    </row>
    <row r="218" spans="4:16" ht="12.75">
      <c r="D218" s="3">
        <f>SUM(D195:D216)</f>
        <v>0</v>
      </c>
      <c r="E218" s="3">
        <f>SUM(E195:E216)</f>
        <v>9029</v>
      </c>
      <c r="F218" s="3">
        <f>SUM(F195:F216)</f>
        <v>4350</v>
      </c>
      <c r="G218" s="3">
        <f>SUM(G195:G216)</f>
        <v>3480</v>
      </c>
      <c r="H218" s="3">
        <f>SUM(H195:H216)</f>
        <v>0</v>
      </c>
      <c r="I218" s="3">
        <f>SUM(I195:I216)</f>
        <v>8549</v>
      </c>
      <c r="J218" s="3">
        <f>SUM(J195:J216)</f>
        <v>903</v>
      </c>
      <c r="K218" s="3">
        <f>SUM(K195:K217)</f>
        <v>594</v>
      </c>
      <c r="L218" s="3">
        <f>SUM(L195:L217)</f>
        <v>0</v>
      </c>
      <c r="M218" s="3">
        <f>SUM(M195:M217)</f>
        <v>0</v>
      </c>
      <c r="N218" s="3">
        <f>SUM(N195:N217)</f>
        <v>0</v>
      </c>
      <c r="O218" s="3">
        <f>SUM(O195:O217)</f>
        <v>0</v>
      </c>
      <c r="P218" s="3">
        <f>SUM(P195:P217)</f>
        <v>26905</v>
      </c>
    </row>
    <row r="219" spans="2:16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</sheetData>
  <sheetProtection/>
  <mergeCells count="127">
    <mergeCell ref="K147:K148"/>
    <mergeCell ref="D76:D77"/>
    <mergeCell ref="E76:E77"/>
    <mergeCell ref="J166:J167"/>
    <mergeCell ref="K166:K167"/>
    <mergeCell ref="B144:P144"/>
    <mergeCell ref="M76:M77"/>
    <mergeCell ref="N76:N77"/>
    <mergeCell ref="O76:O77"/>
    <mergeCell ref="K76:K77"/>
    <mergeCell ref="P76:P77"/>
    <mergeCell ref="F76:F77"/>
    <mergeCell ref="G76:G77"/>
    <mergeCell ref="H76:H77"/>
    <mergeCell ref="I76:I77"/>
    <mergeCell ref="I5:I6"/>
    <mergeCell ref="K5:K6"/>
    <mergeCell ref="J76:J77"/>
    <mergeCell ref="G5:G6"/>
    <mergeCell ref="H5:H6"/>
    <mergeCell ref="J5:J6"/>
    <mergeCell ref="B74:P74"/>
    <mergeCell ref="B75:P75"/>
    <mergeCell ref="L76:L77"/>
    <mergeCell ref="B73:P73"/>
    <mergeCell ref="O5:O6"/>
    <mergeCell ref="B1:P1"/>
    <mergeCell ref="B2:P2"/>
    <mergeCell ref="B3:P3"/>
    <mergeCell ref="D5:D6"/>
    <mergeCell ref="E5:E6"/>
    <mergeCell ref="P5:P6"/>
    <mergeCell ref="L5:L6"/>
    <mergeCell ref="M5:M6"/>
    <mergeCell ref="N5:N6"/>
    <mergeCell ref="F5:F6"/>
    <mergeCell ref="B145:P145"/>
    <mergeCell ref="D147:D148"/>
    <mergeCell ref="E147:E148"/>
    <mergeCell ref="F147:F148"/>
    <mergeCell ref="G147:G148"/>
    <mergeCell ref="L147:L148"/>
    <mergeCell ref="M147:M148"/>
    <mergeCell ref="H147:H148"/>
    <mergeCell ref="I147:I148"/>
    <mergeCell ref="J147:J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H166:H167"/>
    <mergeCell ref="I166:I167"/>
    <mergeCell ref="F166:F167"/>
    <mergeCell ref="G166:G167"/>
    <mergeCell ref="N182:N183"/>
    <mergeCell ref="I174:I175"/>
    <mergeCell ref="J174:J175"/>
    <mergeCell ref="K174:K175"/>
    <mergeCell ref="L174:L175"/>
    <mergeCell ref="M174:M175"/>
    <mergeCell ref="N174:N175"/>
    <mergeCell ref="P166:P167"/>
    <mergeCell ref="D174:D175"/>
    <mergeCell ref="E174:E175"/>
    <mergeCell ref="F174:F175"/>
    <mergeCell ref="G174:G175"/>
    <mergeCell ref="H174:H175"/>
    <mergeCell ref="L166:L167"/>
    <mergeCell ref="M166:M167"/>
    <mergeCell ref="N166:N167"/>
    <mergeCell ref="O166:O167"/>
    <mergeCell ref="O174:O175"/>
    <mergeCell ref="M182:M183"/>
    <mergeCell ref="O182:O183"/>
    <mergeCell ref="B190:P190"/>
    <mergeCell ref="F182:F183"/>
    <mergeCell ref="G182:G183"/>
    <mergeCell ref="H182:H183"/>
    <mergeCell ref="P193:P194"/>
    <mergeCell ref="K193:K194"/>
    <mergeCell ref="B191:P191"/>
    <mergeCell ref="B193:C194"/>
    <mergeCell ref="I182:I183"/>
    <mergeCell ref="M193:M194"/>
    <mergeCell ref="E182:E183"/>
    <mergeCell ref="K182:K183"/>
    <mergeCell ref="L182:L183"/>
    <mergeCell ref="J182:J183"/>
    <mergeCell ref="L193:L194"/>
    <mergeCell ref="B196:C196"/>
    <mergeCell ref="N193:N194"/>
    <mergeCell ref="D182:D183"/>
    <mergeCell ref="O193:O194"/>
    <mergeCell ref="B197:C197"/>
    <mergeCell ref="H193:H194"/>
    <mergeCell ref="I193:I194"/>
    <mergeCell ref="J193:J194"/>
    <mergeCell ref="D193:D194"/>
    <mergeCell ref="E193:E194"/>
    <mergeCell ref="B195:C195"/>
    <mergeCell ref="F193:F194"/>
    <mergeCell ref="G193:G194"/>
    <mergeCell ref="B198:C198"/>
    <mergeCell ref="B199:C199"/>
    <mergeCell ref="B216:C216"/>
    <mergeCell ref="B200:C200"/>
    <mergeCell ref="B201:C201"/>
    <mergeCell ref="B202:C202"/>
    <mergeCell ref="B203:C203"/>
    <mergeCell ref="B207:C207"/>
    <mergeCell ref="B206:C206"/>
    <mergeCell ref="B204:C204"/>
    <mergeCell ref="B205:C205"/>
    <mergeCell ref="B217:C217"/>
    <mergeCell ref="B210:C210"/>
    <mergeCell ref="B219:P219"/>
    <mergeCell ref="B208:C208"/>
    <mergeCell ref="B209:C209"/>
    <mergeCell ref="B211:C211"/>
    <mergeCell ref="B212:C212"/>
    <mergeCell ref="B213:C213"/>
    <mergeCell ref="B214:C214"/>
    <mergeCell ref="B215:C215"/>
  </mergeCells>
  <printOptions/>
  <pageMargins left="0.1968503937007874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2021-11-15T09:50:41Z</dcterms:created>
  <dcterms:modified xsi:type="dcterms:W3CDTF">2021-11-15T09:50:50Z</dcterms:modified>
  <cp:category/>
  <cp:version/>
  <cp:contentType/>
  <cp:contentStatus/>
</cp:coreProperties>
</file>